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737905d8426f495/デスクトップ/新しいフォルダー/"/>
    </mc:Choice>
  </mc:AlternateContent>
  <xr:revisionPtr revIDLastSave="0" documentId="8_{EE5548D8-518F-49D9-893A-1B5F2EDB9681}" xr6:coauthVersionLast="47" xr6:coauthVersionMax="47" xr10:uidLastSave="{00000000-0000-0000-0000-000000000000}"/>
  <bookViews>
    <workbookView xWindow="-108" yWindow="-108" windowWidth="23256" windowHeight="12456" tabRatio="837" xr2:uid="{C5C612F9-8615-4DB2-B204-FB315A0F3263}"/>
  </bookViews>
  <sheets>
    <sheet name="総括表・請負金額 " sheetId="14" r:id="rId1"/>
    <sheet name="Q料率_業種一括有期・建設" sheetId="11" r:id="rId2"/>
    <sheet name="Q料率_業種率改定履歴" sheetId="12" r:id="rId3"/>
    <sheet name="Q料率_拠出金" sheetId="13" r:id="rId4"/>
  </sheets>
  <definedNames>
    <definedName name="Q料率_拠出金">Q料率_拠出金!$A$1:$B$2</definedName>
    <definedName name="Q料率_業種一括有期・建設">Q料率_業種一括有期・建設!$A$1:$K$10</definedName>
    <definedName name="Q料率_業種率改定履歴">Q料率_業種率改定履歴!$A$1:$F$6</definedName>
  </definedNames>
  <calcPr calcId="191029"/>
</workbook>
</file>

<file path=xl/calcChain.xml><?xml version="1.0" encoding="utf-8"?>
<calcChain xmlns="http://schemas.openxmlformats.org/spreadsheetml/2006/main">
  <c r="B23" i="14" l="1"/>
  <c r="BY105" i="12"/>
  <c r="DU97" i="14"/>
  <c r="FE82" i="14"/>
  <c r="FE78" i="14"/>
  <c r="FE74" i="14"/>
  <c r="FE70" i="14"/>
  <c r="DA105" i="14"/>
  <c r="B79" i="14"/>
  <c r="B71" i="14"/>
  <c r="B87" i="14"/>
  <c r="B63" i="14"/>
  <c r="B55" i="14"/>
  <c r="B47" i="14"/>
  <c r="B39" i="14"/>
  <c r="B31" i="14"/>
  <c r="A23" i="14"/>
  <c r="A31" i="14"/>
  <c r="A39" i="14"/>
  <c r="FF39" i="14"/>
  <c r="FF41" i="14"/>
  <c r="A47" i="14"/>
  <c r="FF49" i="14"/>
  <c r="A55" i="14"/>
  <c r="FF56" i="14"/>
  <c r="FF62" i="14"/>
  <c r="A63" i="14"/>
  <c r="FF65" i="14"/>
  <c r="A87" i="14"/>
  <c r="AG95" i="14"/>
  <c r="DU99" i="14"/>
  <c r="DA55" i="14"/>
  <c r="BQ63" i="14"/>
  <c r="DA91" i="14"/>
  <c r="BQ51" i="14"/>
  <c r="DA31" i="14"/>
  <c r="BQ31" i="14"/>
  <c r="BQ73" i="14"/>
  <c r="DA53" i="14"/>
  <c r="BQ85" i="14"/>
  <c r="DA87" i="14"/>
  <c r="DA75" i="14"/>
  <c r="BQ89" i="14"/>
  <c r="BQ57" i="14"/>
  <c r="DA37" i="14"/>
  <c r="DA79" i="14"/>
  <c r="BQ71" i="14"/>
  <c r="DA61" i="14"/>
  <c r="DA67" i="14"/>
  <c r="DA57" i="14"/>
  <c r="BQ87" i="14"/>
  <c r="DA27" i="14"/>
  <c r="BQ93" i="14"/>
  <c r="BQ23" i="14"/>
  <c r="DA45" i="14"/>
  <c r="BQ61" i="14"/>
  <c r="DA83" i="14"/>
  <c r="BQ83" i="14"/>
  <c r="BQ33" i="14"/>
  <c r="DA25" i="14"/>
  <c r="DA39" i="14"/>
  <c r="DA89" i="14"/>
  <c r="DA81" i="14"/>
  <c r="DA23" i="14"/>
  <c r="DA29" i="14"/>
  <c r="DA63" i="14"/>
  <c r="BQ67" i="14"/>
  <c r="DA43" i="14"/>
  <c r="DA59" i="14"/>
  <c r="BQ39" i="14"/>
  <c r="DA65" i="14"/>
  <c r="BQ49" i="14"/>
  <c r="DA49" i="14"/>
  <c r="DA35" i="14"/>
  <c r="DA69" i="14"/>
  <c r="BQ41" i="14"/>
  <c r="DA51" i="14"/>
  <c r="BQ27" i="14"/>
  <c r="DA73" i="14"/>
  <c r="BQ47" i="14"/>
  <c r="BQ25" i="14"/>
  <c r="DA77" i="14"/>
  <c r="BQ45" i="14"/>
  <c r="BQ29" i="14"/>
  <c r="DA41" i="14"/>
  <c r="DA93" i="14"/>
  <c r="BQ59" i="14"/>
  <c r="BQ81" i="14"/>
  <c r="BQ37" i="14"/>
  <c r="BQ53" i="14"/>
  <c r="BQ77" i="14"/>
  <c r="BQ91" i="14"/>
  <c r="BQ43" i="14"/>
  <c r="DA47" i="14"/>
  <c r="DA33" i="14"/>
  <c r="BQ35" i="14"/>
  <c r="DA71" i="14"/>
  <c r="BQ55" i="14"/>
  <c r="DA85" i="14"/>
  <c r="BQ69" i="14"/>
  <c r="BQ75" i="14"/>
  <c r="BQ79" i="14"/>
  <c r="BQ65" i="14"/>
  <c r="BY83" i="14" l="1"/>
  <c r="DU83" i="14" s="1"/>
  <c r="BY29" i="14"/>
  <c r="DU29" i="14" s="1"/>
  <c r="BY49" i="14"/>
  <c r="DU49" i="14" s="1"/>
  <c r="BY39" i="14"/>
  <c r="DU39" i="14" s="1"/>
  <c r="BY31" i="14"/>
  <c r="DU31" i="14" s="1"/>
  <c r="BY55" i="14"/>
  <c r="DU55" i="14" s="1"/>
  <c r="BY43" i="14"/>
  <c r="DU43" i="14" s="1"/>
  <c r="BY51" i="14"/>
  <c r="DU51" i="14" s="1"/>
  <c r="BY87" i="14"/>
  <c r="DU87" i="14" s="1"/>
  <c r="BY57" i="14"/>
  <c r="DU57" i="14" s="1"/>
  <c r="BY91" i="14"/>
  <c r="DU91" i="14" s="1"/>
  <c r="BY69" i="14"/>
  <c r="DU69" i="14" s="1"/>
  <c r="BY61" i="14"/>
  <c r="DU61" i="14" s="1"/>
  <c r="BY89" i="14"/>
  <c r="DU89" i="14" s="1"/>
  <c r="BY77" i="14"/>
  <c r="DU77" i="14" s="1"/>
  <c r="BY45" i="14"/>
  <c r="DU45" i="14" s="1"/>
  <c r="BY27" i="14"/>
  <c r="DU27" i="14" s="1"/>
  <c r="BY53" i="14"/>
  <c r="DU53" i="14" s="1"/>
  <c r="BY23" i="14"/>
  <c r="BY63" i="14"/>
  <c r="DU63" i="14" s="1"/>
  <c r="BY37" i="14"/>
  <c r="DU37" i="14" s="1"/>
  <c r="BY73" i="14"/>
  <c r="DU73" i="14" s="1"/>
  <c r="BY35" i="14"/>
  <c r="DU35" i="14" s="1"/>
  <c r="BY41" i="14"/>
  <c r="DU41" i="14" s="1"/>
  <c r="BY79" i="14"/>
  <c r="DU79" i="14" s="1"/>
  <c r="BY75" i="14"/>
  <c r="DU75" i="14" s="1"/>
  <c r="BY85" i="14"/>
  <c r="DU85" i="14" s="1"/>
  <c r="BY81" i="14"/>
  <c r="DU81" i="14" s="1"/>
  <c r="BY65" i="14"/>
  <c r="DU65" i="14" s="1"/>
  <c r="BY93" i="14"/>
  <c r="DU93" i="14" s="1"/>
  <c r="BY59" i="14"/>
  <c r="DU59" i="14" s="1"/>
  <c r="BY25" i="14"/>
  <c r="BY33" i="14"/>
  <c r="DU33" i="14" s="1"/>
  <c r="BY71" i="14"/>
  <c r="DU71" i="14" s="1"/>
  <c r="BY47" i="14"/>
  <c r="DU47" i="14" s="1"/>
  <c r="BY67" i="14"/>
  <c r="DU67" i="14" s="1"/>
  <c r="DU25" i="14" l="1"/>
  <c r="BY105" i="14"/>
  <c r="DU105" i="14" s="1"/>
  <c r="DU23" i="14"/>
  <c r="DU95" i="14" s="1"/>
  <c r="DU101" i="14" s="1"/>
  <c r="BY95" i="14"/>
</calcChain>
</file>

<file path=xl/sharedStrings.xml><?xml version="1.0" encoding="utf-8"?>
<sst xmlns="http://schemas.openxmlformats.org/spreadsheetml/2006/main" count="257" uniqueCount="135">
  <si>
    <t>組機様式第8号</t>
  </si>
  <si>
    <t>頁</t>
  </si>
  <si>
    <t>住所</t>
  </si>
  <si>
    <t>〒</t>
  </si>
  <si>
    <t>-</t>
  </si>
  <si>
    <t>労働保険等</t>
  </si>
  <si>
    <t>一　括　有　期　事　業　総　括　表</t>
  </si>
  <si>
    <t>算　定　基　礎　賃　金　等　の　報　告</t>
  </si>
  <si>
    <t>労働保険番号</t>
  </si>
  <si>
    <t>府　県</t>
  </si>
  <si>
    <t>所掌</t>
  </si>
  <si>
    <t>管　轄</t>
  </si>
  <si>
    <t>基　幹　番　号</t>
  </si>
  <si>
    <t>枝　番</t>
  </si>
  <si>
    <t>事業場名</t>
  </si>
  <si>
    <t>事業主名</t>
  </si>
  <si>
    <t>殿</t>
  </si>
  <si>
    <t>事務組合名</t>
  </si>
  <si>
    <t>事業場TEL</t>
  </si>
  <si>
    <t>業種</t>
  </si>
  <si>
    <t>事　業　の　種　類</t>
  </si>
  <si>
    <t>開始</t>
  </si>
  <si>
    <t>1.請　負　金　額</t>
  </si>
  <si>
    <t>労務</t>
  </si>
  <si>
    <t>２.賃　金　総　額</t>
  </si>
  <si>
    <t>労　災</t>
  </si>
  <si>
    <t>メリット</t>
  </si>
  <si>
    <t>保　険　料　等</t>
  </si>
  <si>
    <t>3.一括有期
事業報告書</t>
  </si>
  <si>
    <t>枚添付</t>
  </si>
  <si>
    <t>番号</t>
  </si>
  <si>
    <t>時期</t>
  </si>
  <si>
    <t>費率</t>
  </si>
  <si>
    <t>保険率等</t>
  </si>
  <si>
    <t>料率</t>
  </si>
  <si>
    <t>*1</t>
  </si>
  <si>
    <t>円</t>
  </si>
  <si>
    <t>千円</t>
  </si>
  <si>
    <t>31</t>
  </si>
  <si>
    <t>建　　設　　業</t>
  </si>
  <si>
    <t>水力発電施設
ずい道等新設事業</t>
  </si>
  <si>
    <t>①</t>
  </si>
  <si>
    <t>4.常時使用労働者数</t>
  </si>
  <si>
    <t>②</t>
  </si>
  <si>
    <t>③</t>
  </si>
  <si>
    <t>人</t>
  </si>
  <si>
    <t>④</t>
  </si>
  <si>
    <t>5.事業の概要</t>
  </si>
  <si>
    <t>32</t>
  </si>
  <si>
    <t>道路新設事業</t>
  </si>
  <si>
    <t>6.新年度賃金見込額</t>
  </si>
  <si>
    <t>33</t>
  </si>
  <si>
    <t>舗装工事業</t>
  </si>
  <si>
    <t>34</t>
  </si>
  <si>
    <t>鉄道又は軌道
新設事業</t>
  </si>
  <si>
    <t>年</t>
  </si>
  <si>
    <t>月</t>
  </si>
  <si>
    <t>日</t>
  </si>
  <si>
    <t>35</t>
  </si>
  <si>
    <t>建築事業</t>
  </si>
  <si>
    <t>7.延納の申請</t>
  </si>
  <si>
    <t>38</t>
  </si>
  <si>
    <t>既設建築物設備
工事業</t>
  </si>
  <si>
    <t>361</t>
  </si>
  <si>
    <t>36</t>
  </si>
  <si>
    <t>機械装置の組立又は据付けの事業</t>
  </si>
  <si>
    <t>組立又は取付に関するもの</t>
  </si>
  <si>
    <t>*1.開始時期</t>
  </si>
  <si>
    <t>362</t>
  </si>
  <si>
    <t>その他のもの</t>
  </si>
  <si>
    <t>37</t>
  </si>
  <si>
    <t>その他の
建設事業</t>
  </si>
  <si>
    <t>*2.特別加入者・保険料</t>
  </si>
  <si>
    <t>　　算定基礎額の計</t>
  </si>
  <si>
    <t>計</t>
  </si>
  <si>
    <t>特別加入者</t>
  </si>
  <si>
    <t>人分</t>
  </si>
  <si>
    <t>*2</t>
  </si>
  <si>
    <t>申告済概算保険料</t>
  </si>
  <si>
    <t>保険料計</t>
  </si>
  <si>
    <t>一般拠出金</t>
  </si>
  <si>
    <t>NO.</t>
  </si>
  <si>
    <t>特別加入者の氏名</t>
  </si>
  <si>
    <t>承認された
基礎日額</t>
  </si>
  <si>
    <t>適用月数</t>
  </si>
  <si>
    <t>希望する
基礎日額</t>
  </si>
  <si>
    <t>確定</t>
  </si>
  <si>
    <t>概算</t>
  </si>
  <si>
    <t>00</t>
  </si>
  <si>
    <t>別途一括有期事業報告書の明細及び算定基礎賃金等を
上記のとおり総括して報告します。</t>
  </si>
  <si>
    <t>1期</t>
  </si>
  <si>
    <t>2期</t>
  </si>
  <si>
    <t>3期</t>
  </si>
  <si>
    <t>事業主氏名</t>
  </si>
  <si>
    <t>作成者氏名</t>
  </si>
  <si>
    <t>印</t>
  </si>
  <si>
    <t>労働局労働保険特別会計歳入徴収官 殿</t>
  </si>
  <si>
    <t>労務費率Ｂ</t>
  </si>
  <si>
    <t>労務費率Ａ</t>
  </si>
  <si>
    <t>労災保険率Ｂ</t>
  </si>
  <si>
    <t>労災保険率Ａ</t>
  </si>
  <si>
    <t>適用年度</t>
  </si>
  <si>
    <t>業種分類</t>
  </si>
  <si>
    <t>区分</t>
  </si>
  <si>
    <t>労災保険率Ｃ</t>
  </si>
  <si>
    <t>労災保険率S</t>
  </si>
  <si>
    <t>労務費率Ｃ</t>
  </si>
  <si>
    <t>労務費率S</t>
  </si>
  <si>
    <t>0</t>
  </si>
  <si>
    <t>1</t>
  </si>
  <si>
    <t>2</t>
  </si>
  <si>
    <t>世代区分</t>
  </si>
  <si>
    <t>率改正日付和暦表示</t>
  </si>
  <si>
    <t>非業務災害率</t>
  </si>
  <si>
    <t>率適用開始日付</t>
  </si>
  <si>
    <t>率種別</t>
  </si>
  <si>
    <t>D</t>
  </si>
  <si>
    <t>C</t>
  </si>
  <si>
    <t>B</t>
  </si>
  <si>
    <t>A</t>
  </si>
  <si>
    <t>S</t>
  </si>
  <si>
    <t>確定アスベスト料率有期</t>
  </si>
  <si>
    <t>1</t>
    <phoneticPr fontId="1"/>
  </si>
  <si>
    <t>2</t>
    <phoneticPr fontId="1"/>
  </si>
  <si>
    <t>令和</t>
    <rPh sb="0" eb="2">
      <t>レイワ</t>
    </rPh>
    <phoneticPr fontId="1"/>
  </si>
  <si>
    <t>（TEL：</t>
    <phoneticPr fontId="1"/>
  </si>
  <si>
    <t>）</t>
    <phoneticPr fontId="1"/>
  </si>
  <si>
    <t>×平成21年 4月 1日～平成24年 3月31日</t>
  </si>
  <si>
    <t>0.8</t>
  </si>
  <si>
    <t>①平成24年 4月 1日～平成27年 3月31日</t>
  </si>
  <si>
    <t>0.6</t>
  </si>
  <si>
    <t>②平成27年 4月 1日～平成30年 3月31日</t>
  </si>
  <si>
    <t>③平成30年 4月 1日～令和6年 3月31日</t>
  </si>
  <si>
    <t>④令和6年 4月 1日～</t>
  </si>
  <si>
    <t>ただし、
業種番号32・33・35・38は、
開始時期③と④を合算して
③欄に記載する。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</si>
</sst>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#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81">
    <border>
      <left/>
      <right/>
      <top/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 diagonalUp="1">
      <left style="thin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/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 diagonalUp="1">
      <left style="thin">
        <color indexed="55"/>
      </left>
      <right/>
      <top/>
      <bottom style="thin">
        <color indexed="55"/>
      </bottom>
      <diagonal style="thin">
        <color indexed="55"/>
      </diagonal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/>
      <diagonal/>
    </border>
    <border diagonalUp="1">
      <left/>
      <right/>
      <top style="thin">
        <color indexed="55"/>
      </top>
      <bottom/>
      <diagonal style="thin">
        <color indexed="55"/>
      </diagonal>
    </border>
    <border diagonalUp="1">
      <left/>
      <right style="medium">
        <color indexed="55"/>
      </right>
      <top style="thin">
        <color indexed="55"/>
      </top>
      <bottom/>
      <diagonal style="thin">
        <color indexed="55"/>
      </diagonal>
    </border>
    <border diagonalUp="1">
      <left/>
      <right/>
      <top/>
      <bottom style="thin">
        <color indexed="55"/>
      </bottom>
      <diagonal style="thin">
        <color indexed="55"/>
      </diagonal>
    </border>
    <border diagonalUp="1">
      <left/>
      <right style="medium">
        <color indexed="55"/>
      </right>
      <top/>
      <bottom style="thin">
        <color indexed="55"/>
      </bottom>
      <diagonal style="thin">
        <color indexed="55"/>
      </diagonal>
    </border>
    <border diagonalUp="1">
      <left style="thin">
        <color indexed="55"/>
      </left>
      <right/>
      <top/>
      <bottom style="medium">
        <color indexed="55"/>
      </bottom>
      <diagonal style="thin">
        <color indexed="55"/>
      </diagonal>
    </border>
    <border diagonalUp="1">
      <left/>
      <right/>
      <top/>
      <bottom style="medium">
        <color indexed="55"/>
      </bottom>
      <diagonal style="thin">
        <color indexed="55"/>
      </diagonal>
    </border>
    <border diagonalUp="1">
      <left/>
      <right style="medium">
        <color indexed="55"/>
      </right>
      <top/>
      <bottom style="medium">
        <color indexed="55"/>
      </bottom>
      <diagonal style="thin">
        <color indexed="55"/>
      </diagonal>
    </border>
    <border diagonalUp="1">
      <left style="medium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thin">
        <color indexed="55"/>
      </bottom>
      <diagonal style="thin">
        <color indexed="55"/>
      </diagonal>
    </border>
    <border>
      <left/>
      <right style="dashed">
        <color indexed="55"/>
      </right>
      <top style="thin">
        <color indexed="55"/>
      </top>
      <bottom/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/>
      <bottom/>
      <diagonal/>
    </border>
    <border diagonalUp="1">
      <left style="medium">
        <color indexed="55"/>
      </left>
      <right/>
      <top/>
      <bottom style="medium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medium">
        <color indexed="55"/>
      </bottom>
      <diagonal style="thin">
        <color indexed="55"/>
      </diagonal>
    </border>
    <border>
      <left style="thin">
        <color indexed="55"/>
      </left>
      <right/>
      <top style="medium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 diagonalUp="1">
      <left style="medium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53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shrinkToFit="1"/>
    </xf>
    <xf numFmtId="49" fontId="3" fillId="0" borderId="0" xfId="0" applyNumberFormat="1" applyFont="1"/>
    <xf numFmtId="176" fontId="4" fillId="0" borderId="0" xfId="0" applyNumberFormat="1" applyFont="1"/>
    <xf numFmtId="0" fontId="4" fillId="0" borderId="6" xfId="0" applyFont="1" applyBorder="1"/>
    <xf numFmtId="0" fontId="4" fillId="0" borderId="7" xfId="0" applyFont="1" applyBorder="1"/>
    <xf numFmtId="0" fontId="10" fillId="2" borderId="0" xfId="0" applyFont="1" applyFill="1"/>
    <xf numFmtId="49" fontId="10" fillId="2" borderId="0" xfId="0" applyNumberFormat="1" applyFont="1" applyFill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0" fontId="0" fillId="0" borderId="0" xfId="0" quotePrefix="1"/>
    <xf numFmtId="0" fontId="4" fillId="0" borderId="0" xfId="0" quotePrefix="1" applyFont="1"/>
    <xf numFmtId="0" fontId="0" fillId="0" borderId="11" xfId="0" applyBorder="1"/>
    <xf numFmtId="0" fontId="10" fillId="0" borderId="0" xfId="0" applyFont="1" applyProtection="1">
      <protection locked="0"/>
    </xf>
    <xf numFmtId="0" fontId="4" fillId="0" borderId="0" xfId="0" applyFont="1" applyAlignment="1">
      <alignment horizontal="left"/>
    </xf>
    <xf numFmtId="49" fontId="11" fillId="6" borderId="9" xfId="0" applyNumberFormat="1" applyFont="1" applyFill="1" applyBorder="1" applyAlignment="1" applyProtection="1">
      <alignment horizontal="center" vertical="center"/>
      <protection locked="0"/>
    </xf>
    <xf numFmtId="49" fontId="11" fillId="6" borderId="0" xfId="0" applyNumberFormat="1" applyFont="1" applyFill="1" applyAlignment="1" applyProtection="1">
      <alignment horizontal="center" vertical="center"/>
      <protection locked="0"/>
    </xf>
    <xf numFmtId="49" fontId="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9" fontId="11" fillId="6" borderId="0" xfId="0" applyNumberFormat="1" applyFont="1" applyFill="1" applyAlignment="1" applyProtection="1">
      <alignment horizontal="left"/>
      <protection locked="0"/>
    </xf>
    <xf numFmtId="49" fontId="11" fillId="6" borderId="24" xfId="0" applyNumberFormat="1" applyFont="1" applyFill="1" applyBorder="1" applyAlignment="1" applyProtection="1">
      <alignment horizontal="left"/>
      <protection locked="0"/>
    </xf>
    <xf numFmtId="0" fontId="4" fillId="0" borderId="1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12" fillId="6" borderId="16" xfId="0" applyNumberFormat="1" applyFont="1" applyFill="1" applyBorder="1" applyAlignment="1" applyProtection="1">
      <alignment horizontal="center"/>
      <protection locked="0"/>
    </xf>
    <xf numFmtId="178" fontId="9" fillId="0" borderId="12" xfId="0" applyNumberFormat="1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78" fontId="2" fillId="0" borderId="12" xfId="0" applyNumberFormat="1" applyFont="1" applyBorder="1" applyAlignment="1">
      <alignment horizontal="right"/>
    </xf>
    <xf numFmtId="178" fontId="2" fillId="0" borderId="6" xfId="0" applyNumberFormat="1" applyFont="1" applyBorder="1" applyAlignment="1">
      <alignment horizontal="right"/>
    </xf>
    <xf numFmtId="178" fontId="2" fillId="0" borderId="7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8" fontId="2" fillId="0" borderId="5" xfId="0" applyNumberFormat="1" applyFont="1" applyBorder="1" applyAlignment="1">
      <alignment horizontal="right"/>
    </xf>
    <xf numFmtId="0" fontId="8" fillId="6" borderId="18" xfId="0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52" xfId="0" applyFont="1" applyFill="1" applyBorder="1" applyAlignment="1" applyProtection="1">
      <alignment horizontal="center" vertical="center"/>
      <protection locked="0"/>
    </xf>
    <xf numFmtId="0" fontId="8" fillId="6" borderId="23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53" xfId="0" applyFont="1" applyFill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 applyProtection="1">
      <alignment horizontal="center" vertical="center"/>
      <protection locked="0"/>
    </xf>
    <xf numFmtId="0" fontId="8" fillId="6" borderId="16" xfId="0" applyFont="1" applyFill="1" applyBorder="1" applyAlignment="1" applyProtection="1">
      <alignment horizontal="center" vertical="center"/>
      <protection locked="0"/>
    </xf>
    <xf numFmtId="0" fontId="8" fillId="6" borderId="54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shrinkToFit="1"/>
    </xf>
    <xf numFmtId="0" fontId="3" fillId="0" borderId="14" xfId="0" applyFont="1" applyBorder="1" applyAlignment="1">
      <alignment horizontal="right" shrinkToFit="1"/>
    </xf>
    <xf numFmtId="178" fontId="8" fillId="3" borderId="18" xfId="0" applyNumberFormat="1" applyFont="1" applyFill="1" applyBorder="1" applyAlignment="1">
      <alignment horizontal="right"/>
    </xf>
    <xf numFmtId="178" fontId="8" fillId="3" borderId="9" xfId="0" applyNumberFormat="1" applyFont="1" applyFill="1" applyBorder="1" applyAlignment="1">
      <alignment horizontal="right"/>
    </xf>
    <xf numFmtId="178" fontId="8" fillId="3" borderId="19" xfId="0" applyNumberFormat="1" applyFont="1" applyFill="1" applyBorder="1" applyAlignment="1">
      <alignment horizontal="right"/>
    </xf>
    <xf numFmtId="178" fontId="8" fillId="3" borderId="20" xfId="0" applyNumberFormat="1" applyFont="1" applyFill="1" applyBorder="1" applyAlignment="1">
      <alignment horizontal="right"/>
    </xf>
    <xf numFmtId="178" fontId="8" fillId="3" borderId="16" xfId="0" applyNumberFormat="1" applyFont="1" applyFill="1" applyBorder="1" applyAlignment="1">
      <alignment horizontal="right"/>
    </xf>
    <xf numFmtId="178" fontId="8" fillId="3" borderId="21" xfId="0" applyNumberFormat="1" applyFont="1" applyFill="1" applyBorder="1" applyAlignment="1">
      <alignment horizontal="right"/>
    </xf>
    <xf numFmtId="178" fontId="8" fillId="4" borderId="18" xfId="0" applyNumberFormat="1" applyFont="1" applyFill="1" applyBorder="1" applyAlignment="1">
      <alignment horizontal="right"/>
    </xf>
    <xf numFmtId="178" fontId="8" fillId="4" borderId="9" xfId="0" applyNumberFormat="1" applyFont="1" applyFill="1" applyBorder="1" applyAlignment="1">
      <alignment horizontal="right"/>
    </xf>
    <xf numFmtId="178" fontId="8" fillId="4" borderId="19" xfId="0" applyNumberFormat="1" applyFont="1" applyFill="1" applyBorder="1" applyAlignment="1">
      <alignment horizontal="right"/>
    </xf>
    <xf numFmtId="178" fontId="8" fillId="4" borderId="20" xfId="0" applyNumberFormat="1" applyFont="1" applyFill="1" applyBorder="1" applyAlignment="1">
      <alignment horizontal="right"/>
    </xf>
    <xf numFmtId="178" fontId="8" fillId="4" borderId="16" xfId="0" applyNumberFormat="1" applyFont="1" applyFill="1" applyBorder="1" applyAlignment="1">
      <alignment horizontal="right"/>
    </xf>
    <xf numFmtId="178" fontId="8" fillId="4" borderId="21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0" fontId="8" fillId="6" borderId="24" xfId="0" applyFont="1" applyFill="1" applyBorder="1" applyAlignment="1" applyProtection="1">
      <alignment horizontal="center" vertical="center"/>
      <protection locked="0"/>
    </xf>
    <xf numFmtId="0" fontId="8" fillId="6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0" fillId="0" borderId="41" xfId="0" applyBorder="1"/>
    <xf numFmtId="0" fontId="0" fillId="0" borderId="49" xfId="0" applyBorder="1"/>
    <xf numFmtId="0" fontId="0" fillId="0" borderId="50" xfId="0" applyBorder="1"/>
    <xf numFmtId="0" fontId="0" fillId="0" borderId="43" xfId="0" applyBorder="1"/>
    <xf numFmtId="0" fontId="0" fillId="0" borderId="51" xfId="0" applyBorder="1"/>
    <xf numFmtId="0" fontId="0" fillId="0" borderId="56" xfId="0" applyBorder="1"/>
    <xf numFmtId="0" fontId="0" fillId="0" borderId="46" xfId="0" applyBorder="1"/>
    <xf numFmtId="0" fontId="0" fillId="0" borderId="57" xfId="0" applyBorder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3" xfId="0" applyFont="1" applyFill="1" applyBorder="1" applyAlignment="1" applyProtection="1">
      <alignment vertical="center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0" fillId="0" borderId="9" xfId="0" applyBorder="1"/>
    <xf numFmtId="0" fontId="0" fillId="0" borderId="19" xfId="0" applyBorder="1"/>
    <xf numFmtId="0" fontId="0" fillId="0" borderId="23" xfId="0" applyBorder="1"/>
    <xf numFmtId="0" fontId="0" fillId="0" borderId="20" xfId="0" applyBorder="1"/>
    <xf numFmtId="0" fontId="0" fillId="0" borderId="16" xfId="0" applyBorder="1"/>
    <xf numFmtId="0" fontId="0" fillId="0" borderId="21" xfId="0" applyBorder="1"/>
    <xf numFmtId="0" fontId="3" fillId="0" borderId="13" xfId="0" applyFont="1" applyBorder="1" applyAlignment="1">
      <alignment horizontal="center" vertical="center"/>
    </xf>
    <xf numFmtId="0" fontId="4" fillId="6" borderId="60" xfId="0" applyFont="1" applyFill="1" applyBorder="1" applyAlignment="1" applyProtection="1">
      <alignment horizontal="center"/>
      <protection locked="0"/>
    </xf>
    <xf numFmtId="0" fontId="4" fillId="6" borderId="61" xfId="0" applyFont="1" applyFill="1" applyBorder="1" applyAlignment="1" applyProtection="1">
      <alignment horizontal="center"/>
      <protection locked="0"/>
    </xf>
    <xf numFmtId="0" fontId="4" fillId="6" borderId="64" xfId="0" applyFont="1" applyFill="1" applyBorder="1" applyAlignment="1" applyProtection="1">
      <alignment horizontal="center"/>
      <protection locked="0"/>
    </xf>
    <xf numFmtId="0" fontId="4" fillId="6" borderId="33" xfId="0" applyFont="1" applyFill="1" applyBorder="1" applyAlignment="1" applyProtection="1">
      <alignment horizontal="center"/>
      <protection locked="0"/>
    </xf>
    <xf numFmtId="0" fontId="4" fillId="6" borderId="34" xfId="0" applyFont="1" applyFill="1" applyBorder="1" applyAlignment="1" applyProtection="1">
      <alignment horizontal="center"/>
      <protection locked="0"/>
    </xf>
    <xf numFmtId="0" fontId="4" fillId="6" borderId="65" xfId="0" applyFont="1" applyFill="1" applyBorder="1" applyAlignment="1" applyProtection="1">
      <alignment horizontal="center"/>
      <protection locked="0"/>
    </xf>
    <xf numFmtId="0" fontId="4" fillId="6" borderId="25" xfId="0" applyFont="1" applyFill="1" applyBorder="1" applyAlignment="1" applyProtection="1">
      <alignment horizontal="center"/>
      <protection locked="0"/>
    </xf>
    <xf numFmtId="0" fontId="4" fillId="6" borderId="26" xfId="0" applyFont="1" applyFill="1" applyBorder="1" applyAlignment="1" applyProtection="1">
      <alignment horizontal="center"/>
      <protection locked="0"/>
    </xf>
    <xf numFmtId="0" fontId="0" fillId="0" borderId="42" xfId="0" applyBorder="1"/>
    <xf numFmtId="0" fontId="0" fillId="0" borderId="38" xfId="0" applyBorder="1"/>
    <xf numFmtId="0" fontId="0" fillId="0" borderId="44" xfId="0" applyBorder="1"/>
    <xf numFmtId="49" fontId="4" fillId="6" borderId="13" xfId="0" applyNumberFormat="1" applyFont="1" applyFill="1" applyBorder="1" applyAlignment="1" applyProtection="1">
      <alignment horizontal="center"/>
      <protection locked="0"/>
    </xf>
    <xf numFmtId="0" fontId="0" fillId="0" borderId="45" xfId="0" applyBorder="1"/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 applyAlignment="1" applyProtection="1">
      <alignment horizontal="center"/>
      <protection locked="0"/>
    </xf>
    <xf numFmtId="177" fontId="2" fillId="6" borderId="12" xfId="0" applyNumberFormat="1" applyFont="1" applyFill="1" applyBorder="1" applyAlignment="1" applyProtection="1">
      <alignment horizontal="center"/>
      <protection locked="0"/>
    </xf>
    <xf numFmtId="177" fontId="2" fillId="6" borderId="6" xfId="0" applyNumberFormat="1" applyFont="1" applyFill="1" applyBorder="1" applyAlignment="1" applyProtection="1">
      <alignment horizontal="center"/>
      <protection locked="0"/>
    </xf>
    <xf numFmtId="177" fontId="2" fillId="6" borderId="3" xfId="0" applyNumberFormat="1" applyFont="1" applyFill="1" applyBorder="1" applyAlignment="1" applyProtection="1">
      <alignment horizontal="center"/>
      <protection locked="0"/>
    </xf>
    <xf numFmtId="177" fontId="2" fillId="6" borderId="4" xfId="0" applyNumberFormat="1" applyFont="1" applyFill="1" applyBorder="1" applyAlignment="1" applyProtection="1">
      <alignment horizontal="center"/>
      <protection locked="0"/>
    </xf>
    <xf numFmtId="178" fontId="3" fillId="0" borderId="9" xfId="0" applyNumberFormat="1" applyFont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178" fontId="2" fillId="6" borderId="0" xfId="0" applyNumberFormat="1" applyFont="1" applyFill="1" applyAlignment="1" applyProtection="1">
      <alignment horizontal="right"/>
      <protection locked="0"/>
    </xf>
    <xf numFmtId="178" fontId="2" fillId="6" borderId="24" xfId="0" applyNumberFormat="1" applyFont="1" applyFill="1" applyBorder="1" applyAlignment="1" applyProtection="1">
      <alignment horizontal="right"/>
      <protection locked="0"/>
    </xf>
    <xf numFmtId="178" fontId="2" fillId="6" borderId="16" xfId="0" applyNumberFormat="1" applyFont="1" applyFill="1" applyBorder="1" applyAlignment="1" applyProtection="1">
      <alignment horizontal="right"/>
      <protection locked="0"/>
    </xf>
    <xf numFmtId="178" fontId="2" fillId="6" borderId="17" xfId="0" applyNumberFormat="1" applyFont="1" applyFill="1" applyBorder="1" applyAlignment="1" applyProtection="1">
      <alignment horizontal="right"/>
      <protection locked="0"/>
    </xf>
    <xf numFmtId="0" fontId="3" fillId="0" borderId="28" xfId="0" applyFont="1" applyBorder="1" applyAlignment="1">
      <alignment horizontal="center"/>
    </xf>
    <xf numFmtId="0" fontId="4" fillId="6" borderId="12" xfId="0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Alignment="1" applyProtection="1">
      <alignment horizontal="center"/>
      <protection locked="0"/>
    </xf>
    <xf numFmtId="0" fontId="4" fillId="6" borderId="7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0" fontId="4" fillId="6" borderId="18" xfId="0" applyFont="1" applyFill="1" applyBorder="1" applyAlignment="1" applyProtection="1">
      <alignment vertical="center" wrapText="1"/>
      <protection locked="0"/>
    </xf>
    <xf numFmtId="0" fontId="4" fillId="6" borderId="9" xfId="0" applyFont="1" applyFill="1" applyBorder="1" applyAlignment="1" applyProtection="1">
      <alignment vertical="center" wrapText="1"/>
      <protection locked="0"/>
    </xf>
    <xf numFmtId="0" fontId="4" fillId="6" borderId="10" xfId="0" applyFont="1" applyFill="1" applyBorder="1" applyAlignment="1" applyProtection="1">
      <alignment vertical="center" wrapText="1"/>
      <protection locked="0"/>
    </xf>
    <xf numFmtId="0" fontId="4" fillId="6" borderId="23" xfId="0" applyFont="1" applyFill="1" applyBorder="1" applyAlignment="1" applyProtection="1">
      <alignment vertical="center" wrapText="1"/>
      <protection locked="0"/>
    </xf>
    <xf numFmtId="0" fontId="4" fillId="6" borderId="0" xfId="0" applyFont="1" applyFill="1" applyAlignment="1" applyProtection="1">
      <alignment vertical="center" wrapText="1"/>
      <protection locked="0"/>
    </xf>
    <xf numFmtId="0" fontId="4" fillId="6" borderId="24" xfId="0" applyFont="1" applyFill="1" applyBorder="1" applyAlignment="1" applyProtection="1">
      <alignment vertical="center" wrapText="1"/>
      <protection locked="0"/>
    </xf>
    <xf numFmtId="0" fontId="4" fillId="6" borderId="20" xfId="0" applyFont="1" applyFill="1" applyBorder="1" applyAlignment="1" applyProtection="1">
      <alignment vertical="center" wrapText="1"/>
      <protection locked="0"/>
    </xf>
    <xf numFmtId="0" fontId="4" fillId="6" borderId="16" xfId="0" applyFont="1" applyFill="1" applyBorder="1" applyAlignment="1" applyProtection="1">
      <alignment vertical="center" wrapText="1"/>
      <protection locked="0"/>
    </xf>
    <xf numFmtId="0" fontId="4" fillId="6" borderId="17" xfId="0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6" borderId="27" xfId="0" applyFont="1" applyFill="1" applyBorder="1" applyAlignment="1" applyProtection="1">
      <alignment horizontal="center"/>
      <protection locked="0"/>
    </xf>
    <xf numFmtId="0" fontId="4" fillId="6" borderId="28" xfId="0" applyFont="1" applyFill="1" applyBorder="1" applyAlignment="1" applyProtection="1">
      <alignment horizontal="center"/>
      <protection locked="0"/>
    </xf>
    <xf numFmtId="0" fontId="4" fillId="6" borderId="29" xfId="0" applyFont="1" applyFill="1" applyBorder="1" applyAlignment="1" applyProtection="1">
      <alignment horizontal="center"/>
      <protection locked="0"/>
    </xf>
    <xf numFmtId="0" fontId="4" fillId="6" borderId="30" xfId="0" applyFont="1" applyFill="1" applyBorder="1" applyAlignment="1" applyProtection="1">
      <alignment horizontal="center"/>
      <protection locked="0"/>
    </xf>
    <xf numFmtId="0" fontId="4" fillId="6" borderId="31" xfId="0" applyFont="1" applyFill="1" applyBorder="1" applyAlignment="1" applyProtection="1">
      <alignment horizontal="center"/>
      <protection locked="0"/>
    </xf>
    <xf numFmtId="0" fontId="4" fillId="6" borderId="32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 shrinkToFit="1"/>
    </xf>
    <xf numFmtId="0" fontId="3" fillId="0" borderId="28" xfId="0" applyFont="1" applyBorder="1" applyAlignment="1">
      <alignment horizontal="center" shrinkToFit="1"/>
    </xf>
    <xf numFmtId="49" fontId="3" fillId="0" borderId="1" xfId="0" applyNumberFormat="1" applyFont="1" applyBorder="1" applyAlignment="1">
      <alignment horizontal="center" shrinkToFit="1"/>
    </xf>
    <xf numFmtId="49" fontId="3" fillId="0" borderId="24" xfId="0" applyNumberFormat="1" applyFont="1" applyBorder="1" applyAlignment="1">
      <alignment horizontal="center" shrinkToFit="1"/>
    </xf>
    <xf numFmtId="49" fontId="3" fillId="0" borderId="15" xfId="0" applyNumberFormat="1" applyFont="1" applyBorder="1" applyAlignment="1">
      <alignment horizontal="center" shrinkToFit="1"/>
    </xf>
    <xf numFmtId="49" fontId="3" fillId="0" borderId="17" xfId="0" applyNumberFormat="1" applyFont="1" applyBorder="1" applyAlignment="1">
      <alignment horizontal="center" shrinkToFit="1"/>
    </xf>
    <xf numFmtId="178" fontId="4" fillId="6" borderId="23" xfId="0" applyNumberFormat="1" applyFont="1" applyFill="1" applyBorder="1" applyAlignment="1" applyProtection="1">
      <alignment horizontal="right"/>
      <protection locked="0"/>
    </xf>
    <xf numFmtId="178" fontId="4" fillId="6" borderId="0" xfId="0" applyNumberFormat="1" applyFont="1" applyFill="1" applyAlignment="1" applyProtection="1">
      <alignment horizontal="right"/>
      <protection locked="0"/>
    </xf>
    <xf numFmtId="178" fontId="4" fillId="6" borderId="24" xfId="0" applyNumberFormat="1" applyFont="1" applyFill="1" applyBorder="1" applyAlignment="1" applyProtection="1">
      <alignment horizontal="right"/>
      <protection locked="0"/>
    </xf>
    <xf numFmtId="178" fontId="4" fillId="6" borderId="20" xfId="0" applyNumberFormat="1" applyFont="1" applyFill="1" applyBorder="1" applyAlignment="1" applyProtection="1">
      <alignment horizontal="right"/>
      <protection locked="0"/>
    </xf>
    <xf numFmtId="178" fontId="4" fillId="6" borderId="16" xfId="0" applyNumberFormat="1" applyFont="1" applyFill="1" applyBorder="1" applyAlignment="1" applyProtection="1">
      <alignment horizontal="right"/>
      <protection locked="0"/>
    </xf>
    <xf numFmtId="178" fontId="4" fillId="6" borderId="17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24" xfId="0" applyBorder="1"/>
    <xf numFmtId="0" fontId="0" fillId="0" borderId="17" xfId="0" applyBorder="1"/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6" fontId="3" fillId="0" borderId="66" xfId="0" applyNumberFormat="1" applyFont="1" applyBorder="1" applyAlignment="1">
      <alignment horizontal="center"/>
    </xf>
    <xf numFmtId="176" fontId="3" fillId="0" borderId="67" xfId="0" applyNumberFormat="1" applyFont="1" applyBorder="1" applyAlignment="1">
      <alignment horizontal="center"/>
    </xf>
    <xf numFmtId="178" fontId="3" fillId="0" borderId="18" xfId="0" applyNumberFormat="1" applyFont="1" applyBorder="1" applyAlignment="1">
      <alignment horizontal="right" shrinkToFit="1"/>
    </xf>
    <xf numFmtId="178" fontId="3" fillId="0" borderId="9" xfId="0" applyNumberFormat="1" applyFont="1" applyBorder="1" applyAlignment="1">
      <alignment horizontal="right" shrinkToFit="1"/>
    </xf>
    <xf numFmtId="178" fontId="3" fillId="0" borderId="10" xfId="0" applyNumberFormat="1" applyFont="1" applyBorder="1" applyAlignment="1">
      <alignment horizontal="right" shrinkToFit="1"/>
    </xf>
    <xf numFmtId="177" fontId="2" fillId="6" borderId="68" xfId="0" applyNumberFormat="1" applyFont="1" applyFill="1" applyBorder="1" applyAlignment="1" applyProtection="1">
      <alignment horizontal="center"/>
      <protection locked="0"/>
    </xf>
    <xf numFmtId="177" fontId="2" fillId="6" borderId="69" xfId="0" applyNumberFormat="1" applyFont="1" applyFill="1" applyBorder="1" applyAlignment="1" applyProtection="1">
      <alignment horizontal="center"/>
      <protection locked="0"/>
    </xf>
    <xf numFmtId="177" fontId="2" fillId="6" borderId="70" xfId="0" applyNumberFormat="1" applyFont="1" applyFill="1" applyBorder="1" applyAlignment="1" applyProtection="1">
      <alignment horizontal="center"/>
      <protection locked="0"/>
    </xf>
    <xf numFmtId="177" fontId="2" fillId="6" borderId="33" xfId="0" applyNumberFormat="1" applyFont="1" applyFill="1" applyBorder="1" applyAlignment="1" applyProtection="1">
      <alignment horizontal="center"/>
      <protection locked="0"/>
    </xf>
    <xf numFmtId="177" fontId="2" fillId="6" borderId="34" xfId="0" applyNumberFormat="1" applyFont="1" applyFill="1" applyBorder="1" applyAlignment="1" applyProtection="1">
      <alignment horizontal="center"/>
      <protection locked="0"/>
    </xf>
    <xf numFmtId="177" fontId="2" fillId="6" borderId="20" xfId="0" applyNumberFormat="1" applyFont="1" applyFill="1" applyBorder="1" applyAlignment="1" applyProtection="1">
      <alignment horizontal="center"/>
      <protection locked="0"/>
    </xf>
    <xf numFmtId="177" fontId="2" fillId="6" borderId="30" xfId="0" applyNumberFormat="1" applyFont="1" applyFill="1" applyBorder="1" applyAlignment="1" applyProtection="1">
      <alignment horizontal="center"/>
      <protection locked="0"/>
    </xf>
    <xf numFmtId="177" fontId="2" fillId="6" borderId="31" xfId="0" applyNumberFormat="1" applyFont="1" applyFill="1" applyBorder="1" applyAlignment="1" applyProtection="1">
      <alignment horizontal="center"/>
      <protection locked="0"/>
    </xf>
    <xf numFmtId="177" fontId="2" fillId="6" borderId="71" xfId="0" applyNumberFormat="1" applyFont="1" applyFill="1" applyBorder="1" applyAlignment="1" applyProtection="1">
      <alignment horizontal="center"/>
      <protection locked="0"/>
    </xf>
    <xf numFmtId="176" fontId="3" fillId="0" borderId="72" xfId="0" applyNumberFormat="1" applyFont="1" applyBorder="1" applyAlignment="1">
      <alignment horizontal="center"/>
    </xf>
    <xf numFmtId="176" fontId="3" fillId="0" borderId="64" xfId="0" applyNumberFormat="1" applyFont="1" applyBorder="1" applyAlignment="1">
      <alignment horizontal="center"/>
    </xf>
    <xf numFmtId="176" fontId="3" fillId="0" borderId="73" xfId="0" applyNumberFormat="1" applyFont="1" applyBorder="1" applyAlignment="1">
      <alignment horizontal="center"/>
    </xf>
    <xf numFmtId="176" fontId="3" fillId="0" borderId="32" xfId="0" applyNumberFormat="1" applyFont="1" applyBorder="1" applyAlignment="1">
      <alignment horizontal="center"/>
    </xf>
    <xf numFmtId="0" fontId="2" fillId="6" borderId="0" xfId="0" applyFont="1" applyFill="1" applyAlignment="1" applyProtection="1">
      <alignment horizontal="left" vertical="center"/>
      <protection locked="0"/>
    </xf>
    <xf numFmtId="0" fontId="2" fillId="6" borderId="16" xfId="0" applyFont="1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8" fontId="2" fillId="0" borderId="74" xfId="0" applyNumberFormat="1" applyFont="1" applyBorder="1" applyAlignment="1">
      <alignment horizontal="right"/>
    </xf>
    <xf numFmtId="178" fontId="2" fillId="0" borderId="35" xfId="0" applyNumberFormat="1" applyFont="1" applyBorder="1" applyAlignment="1">
      <alignment horizontal="right"/>
    </xf>
    <xf numFmtId="178" fontId="2" fillId="0" borderId="75" xfId="0" applyNumberFormat="1" applyFont="1" applyBorder="1" applyAlignment="1">
      <alignment horizontal="right"/>
    </xf>
    <xf numFmtId="178" fontId="2" fillId="0" borderId="37" xfId="0" applyNumberFormat="1" applyFont="1" applyBorder="1" applyAlignment="1">
      <alignment horizontal="right"/>
    </xf>
    <xf numFmtId="178" fontId="8" fillId="5" borderId="18" xfId="0" applyNumberFormat="1" applyFont="1" applyFill="1" applyBorder="1"/>
    <xf numFmtId="178" fontId="8" fillId="5" borderId="9" xfId="0" applyNumberFormat="1" applyFont="1" applyFill="1" applyBorder="1"/>
    <xf numFmtId="178" fontId="8" fillId="5" borderId="19" xfId="0" applyNumberFormat="1" applyFont="1" applyFill="1" applyBorder="1"/>
    <xf numFmtId="178" fontId="8" fillId="5" borderId="20" xfId="0" applyNumberFormat="1" applyFont="1" applyFill="1" applyBorder="1"/>
    <xf numFmtId="178" fontId="8" fillId="5" borderId="16" xfId="0" applyNumberFormat="1" applyFont="1" applyFill="1" applyBorder="1"/>
    <xf numFmtId="178" fontId="8" fillId="5" borderId="21" xfId="0" applyNumberFormat="1" applyFont="1" applyFill="1" applyBorder="1"/>
    <xf numFmtId="176" fontId="8" fillId="5" borderId="8" xfId="0" applyNumberFormat="1" applyFont="1" applyFill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8" fillId="0" borderId="15" xfId="0" applyFont="1" applyBorder="1" applyAlignment="1" applyProtection="1">
      <alignment horizontal="right"/>
      <protection locked="0"/>
    </xf>
    <xf numFmtId="0" fontId="8" fillId="0" borderId="16" xfId="0" applyFont="1" applyBorder="1" applyAlignment="1" applyProtection="1">
      <alignment horizontal="right"/>
      <protection locked="0"/>
    </xf>
    <xf numFmtId="0" fontId="8" fillId="0" borderId="17" xfId="0" applyFont="1" applyBorder="1" applyAlignment="1" applyProtection="1">
      <alignment horizontal="right"/>
      <protection locked="0"/>
    </xf>
    <xf numFmtId="176" fontId="8" fillId="4" borderId="8" xfId="0" applyNumberFormat="1" applyFon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right"/>
      <protection locked="0"/>
    </xf>
    <xf numFmtId="0" fontId="8" fillId="4" borderId="10" xfId="0" applyFont="1" applyFill="1" applyBorder="1" applyAlignment="1" applyProtection="1">
      <alignment horizontal="right"/>
      <protection locked="0"/>
    </xf>
    <xf numFmtId="0" fontId="8" fillId="4" borderId="15" xfId="0" applyFont="1" applyFill="1" applyBorder="1" applyAlignment="1" applyProtection="1">
      <alignment horizontal="right"/>
      <protection locked="0"/>
    </xf>
    <xf numFmtId="0" fontId="8" fillId="4" borderId="16" xfId="0" applyFont="1" applyFill="1" applyBorder="1" applyAlignment="1" applyProtection="1">
      <alignment horizontal="right"/>
      <protection locked="0"/>
    </xf>
    <xf numFmtId="0" fontId="8" fillId="4" borderId="17" xfId="0" applyFont="1" applyFill="1" applyBorder="1" applyAlignment="1" applyProtection="1">
      <alignment horizontal="right"/>
      <protection locked="0"/>
    </xf>
    <xf numFmtId="176" fontId="8" fillId="0" borderId="8" xfId="0" applyNumberFormat="1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76" fontId="2" fillId="0" borderId="9" xfId="0" applyNumberFormat="1" applyFont="1" applyBorder="1" applyAlignment="1" applyProtection="1">
      <alignment horizontal="right"/>
      <protection locked="0"/>
    </xf>
    <xf numFmtId="176" fontId="2" fillId="0" borderId="19" xfId="0" applyNumberFormat="1" applyFont="1" applyBorder="1" applyAlignment="1" applyProtection="1">
      <alignment horizontal="right"/>
      <protection locked="0"/>
    </xf>
    <xf numFmtId="176" fontId="2" fillId="0" borderId="16" xfId="0" applyNumberFormat="1" applyFont="1" applyBorder="1" applyAlignment="1" applyProtection="1">
      <alignment horizontal="right"/>
      <protection locked="0"/>
    </xf>
    <xf numFmtId="176" fontId="2" fillId="0" borderId="21" xfId="0" applyNumberFormat="1" applyFont="1" applyBorder="1" applyAlignment="1" applyProtection="1">
      <alignment horizontal="right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16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4" fillId="0" borderId="13" xfId="0" applyFont="1" applyBorder="1" applyAlignment="1">
      <alignment horizontal="right" shrinkToFit="1"/>
    </xf>
    <xf numFmtId="0" fontId="11" fillId="6" borderId="0" xfId="0" applyFont="1" applyFill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shrinkToFit="1"/>
    </xf>
    <xf numFmtId="0" fontId="3" fillId="0" borderId="62" xfId="0" applyFont="1" applyBorder="1" applyAlignment="1">
      <alignment horizontal="center" shrinkToFit="1"/>
    </xf>
    <xf numFmtId="0" fontId="3" fillId="0" borderId="63" xfId="0" applyFont="1" applyBorder="1" applyAlignment="1">
      <alignment horizontal="center" shrinkToFit="1"/>
    </xf>
    <xf numFmtId="0" fontId="3" fillId="0" borderId="3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wrapText="1"/>
    </xf>
    <xf numFmtId="0" fontId="12" fillId="6" borderId="9" xfId="0" applyFont="1" applyFill="1" applyBorder="1" applyAlignment="1" applyProtection="1">
      <alignment horizontal="left"/>
      <protection locked="0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5" xfId="0" applyFont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2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78" fontId="8" fillId="4" borderId="18" xfId="0" applyNumberFormat="1" applyFont="1" applyFill="1" applyBorder="1"/>
    <xf numFmtId="178" fontId="8" fillId="4" borderId="9" xfId="0" applyNumberFormat="1" applyFont="1" applyFill="1" applyBorder="1"/>
    <xf numFmtId="178" fontId="8" fillId="4" borderId="19" xfId="0" applyNumberFormat="1" applyFont="1" applyFill="1" applyBorder="1"/>
    <xf numFmtId="178" fontId="8" fillId="4" borderId="20" xfId="0" applyNumberFormat="1" applyFont="1" applyFill="1" applyBorder="1"/>
    <xf numFmtId="178" fontId="8" fillId="4" borderId="16" xfId="0" applyNumberFormat="1" applyFont="1" applyFill="1" applyBorder="1"/>
    <xf numFmtId="178" fontId="8" fillId="4" borderId="21" xfId="0" applyNumberFormat="1" applyFont="1" applyFill="1" applyBorder="1"/>
    <xf numFmtId="176" fontId="7" fillId="0" borderId="76" xfId="0" applyNumberFormat="1" applyFont="1" applyBorder="1" applyAlignment="1" applyProtection="1">
      <alignment horizontal="right"/>
      <protection locked="0"/>
    </xf>
    <xf numFmtId="176" fontId="7" fillId="0" borderId="77" xfId="0" applyNumberFormat="1" applyFont="1" applyBorder="1" applyAlignment="1" applyProtection="1">
      <alignment horizontal="right"/>
      <protection locked="0"/>
    </xf>
    <xf numFmtId="176" fontId="7" fillId="0" borderId="78" xfId="0" applyNumberFormat="1" applyFont="1" applyBorder="1" applyAlignment="1" applyProtection="1">
      <alignment horizontal="right"/>
      <protection locked="0"/>
    </xf>
    <xf numFmtId="176" fontId="7" fillId="0" borderId="0" xfId="0" applyNumberFormat="1" applyFont="1" applyAlignment="1" applyProtection="1">
      <alignment horizontal="right"/>
      <protection locked="0"/>
    </xf>
    <xf numFmtId="176" fontId="7" fillId="0" borderId="79" xfId="0" applyNumberFormat="1" applyFont="1" applyBorder="1" applyAlignment="1" applyProtection="1">
      <alignment horizontal="right"/>
      <protection locked="0"/>
    </xf>
    <xf numFmtId="176" fontId="7" fillId="0" borderId="80" xfId="0" applyNumberFormat="1" applyFont="1" applyBorder="1" applyAlignment="1" applyProtection="1">
      <alignment horizontal="right"/>
      <protection locked="0"/>
    </xf>
    <xf numFmtId="0" fontId="4" fillId="0" borderId="22" xfId="0" applyFont="1" applyBorder="1" applyAlignment="1">
      <alignment horizontal="center"/>
    </xf>
    <xf numFmtId="178" fontId="8" fillId="0" borderId="18" xfId="0" applyNumberFormat="1" applyFont="1" applyBorder="1"/>
    <xf numFmtId="178" fontId="8" fillId="0" borderId="9" xfId="0" applyNumberFormat="1" applyFont="1" applyBorder="1"/>
    <xf numFmtId="178" fontId="8" fillId="0" borderId="19" xfId="0" applyNumberFormat="1" applyFont="1" applyBorder="1"/>
    <xf numFmtId="178" fontId="8" fillId="0" borderId="20" xfId="0" applyNumberFormat="1" applyFont="1" applyBorder="1"/>
    <xf numFmtId="178" fontId="8" fillId="0" borderId="16" xfId="0" applyNumberFormat="1" applyFont="1" applyBorder="1"/>
    <xf numFmtId="178" fontId="8" fillId="0" borderId="21" xfId="0" applyNumberFormat="1" applyFont="1" applyBorder="1"/>
    <xf numFmtId="49" fontId="4" fillId="0" borderId="13" xfId="0" applyNumberFormat="1" applyFont="1" applyBorder="1" applyAlignment="1" applyProtection="1">
      <alignment horizontal="center" shrinkToFit="1"/>
      <protection locked="0"/>
    </xf>
    <xf numFmtId="0" fontId="4" fillId="0" borderId="24" xfId="0" applyFont="1" applyBorder="1" applyAlignment="1">
      <alignment horizontal="center"/>
    </xf>
    <xf numFmtId="178" fontId="8" fillId="3" borderId="18" xfId="0" applyNumberFormat="1" applyFont="1" applyFill="1" applyBorder="1"/>
    <xf numFmtId="178" fontId="8" fillId="3" borderId="9" xfId="0" applyNumberFormat="1" applyFont="1" applyFill="1" applyBorder="1"/>
    <xf numFmtId="178" fontId="8" fillId="3" borderId="19" xfId="0" applyNumberFormat="1" applyFont="1" applyFill="1" applyBorder="1"/>
    <xf numFmtId="178" fontId="8" fillId="3" borderId="20" xfId="0" applyNumberFormat="1" applyFont="1" applyFill="1" applyBorder="1"/>
    <xf numFmtId="178" fontId="8" fillId="3" borderId="16" xfId="0" applyNumberFormat="1" applyFont="1" applyFill="1" applyBorder="1"/>
    <xf numFmtId="178" fontId="8" fillId="3" borderId="21" xfId="0" applyNumberFormat="1" applyFont="1" applyFill="1" applyBorder="1"/>
    <xf numFmtId="0" fontId="4" fillId="0" borderId="1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76" fontId="8" fillId="3" borderId="8" xfId="0" applyNumberFormat="1" applyFont="1" applyFill="1" applyBorder="1" applyAlignment="1" applyProtection="1">
      <alignment horizontal="right"/>
      <protection locked="0"/>
    </xf>
    <xf numFmtId="0" fontId="8" fillId="3" borderId="9" xfId="0" applyFont="1" applyFill="1" applyBorder="1" applyAlignment="1" applyProtection="1">
      <alignment horizontal="right"/>
      <protection locked="0"/>
    </xf>
    <xf numFmtId="0" fontId="8" fillId="3" borderId="10" xfId="0" applyFont="1" applyFill="1" applyBorder="1" applyAlignment="1" applyProtection="1">
      <alignment horizontal="right"/>
      <protection locked="0"/>
    </xf>
    <xf numFmtId="0" fontId="8" fillId="3" borderId="15" xfId="0" applyFont="1" applyFill="1" applyBorder="1" applyAlignment="1" applyProtection="1">
      <alignment horizontal="right"/>
      <protection locked="0"/>
    </xf>
    <xf numFmtId="0" fontId="8" fillId="3" borderId="16" xfId="0" applyFont="1" applyFill="1" applyBorder="1" applyAlignment="1" applyProtection="1">
      <alignment horizontal="right"/>
      <protection locked="0"/>
    </xf>
    <xf numFmtId="0" fontId="8" fillId="3" borderId="17" xfId="0" applyFont="1" applyFill="1" applyBorder="1" applyAlignment="1" applyProtection="1">
      <alignment horizontal="right"/>
      <protection locked="0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78" fontId="2" fillId="0" borderId="58" xfId="0" applyNumberFormat="1" applyFont="1" applyBorder="1" applyAlignment="1">
      <alignment horizontal="right"/>
    </xf>
    <xf numFmtId="178" fontId="2" fillId="0" borderId="59" xfId="0" applyNumberFormat="1" applyFont="1" applyBorder="1" applyAlignment="1">
      <alignment horizontal="right"/>
    </xf>
    <xf numFmtId="178" fontId="2" fillId="0" borderId="23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/>
    </xf>
    <xf numFmtId="178" fontId="2" fillId="0" borderId="24" xfId="0" applyNumberFormat="1" applyFont="1" applyBorder="1" applyAlignment="1">
      <alignment horizontal="right"/>
    </xf>
    <xf numFmtId="178" fontId="2" fillId="0" borderId="18" xfId="0" applyNumberFormat="1" applyFont="1" applyBorder="1" applyAlignment="1">
      <alignment horizontal="right"/>
    </xf>
    <xf numFmtId="178" fontId="2" fillId="0" borderId="9" xfId="0" applyNumberFormat="1" applyFont="1" applyBorder="1" applyAlignment="1">
      <alignment horizontal="right"/>
    </xf>
    <xf numFmtId="178" fontId="2" fillId="0" borderId="10" xfId="0" applyNumberFormat="1" applyFont="1" applyBorder="1" applyAlignment="1">
      <alignment horizontal="right"/>
    </xf>
    <xf numFmtId="49" fontId="4" fillId="0" borderId="28" xfId="0" applyNumberFormat="1" applyFont="1" applyBorder="1" applyAlignment="1" applyProtection="1">
      <alignment horizontal="center"/>
      <protection locked="0"/>
    </xf>
    <xf numFmtId="49" fontId="4" fillId="0" borderId="39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178" fontId="8" fillId="0" borderId="18" xfId="0" applyNumberFormat="1" applyFont="1" applyBorder="1" applyAlignment="1">
      <alignment horizontal="right"/>
    </xf>
    <xf numFmtId="178" fontId="8" fillId="0" borderId="9" xfId="0" applyNumberFormat="1" applyFont="1" applyBorder="1" applyAlignment="1">
      <alignment horizontal="right"/>
    </xf>
    <xf numFmtId="178" fontId="8" fillId="0" borderId="19" xfId="0" applyNumberFormat="1" applyFont="1" applyBorder="1" applyAlignment="1">
      <alignment horizontal="right"/>
    </xf>
    <xf numFmtId="178" fontId="8" fillId="0" borderId="20" xfId="0" applyNumberFormat="1" applyFont="1" applyBorder="1" applyAlignment="1">
      <alignment horizontal="right"/>
    </xf>
    <xf numFmtId="178" fontId="8" fillId="0" borderId="16" xfId="0" applyNumberFormat="1" applyFont="1" applyBorder="1" applyAlignment="1">
      <alignment horizontal="right"/>
    </xf>
    <xf numFmtId="178" fontId="8" fillId="0" borderId="21" xfId="0" applyNumberFormat="1" applyFont="1" applyBorder="1" applyAlignment="1">
      <alignment horizontal="right"/>
    </xf>
    <xf numFmtId="178" fontId="8" fillId="5" borderId="18" xfId="0" applyNumberFormat="1" applyFont="1" applyFill="1" applyBorder="1" applyAlignment="1">
      <alignment horizontal="right"/>
    </xf>
    <xf numFmtId="178" fontId="8" fillId="5" borderId="9" xfId="0" applyNumberFormat="1" applyFont="1" applyFill="1" applyBorder="1" applyAlignment="1">
      <alignment horizontal="right"/>
    </xf>
    <xf numFmtId="178" fontId="8" fillId="5" borderId="19" xfId="0" applyNumberFormat="1" applyFont="1" applyFill="1" applyBorder="1" applyAlignment="1">
      <alignment horizontal="right"/>
    </xf>
    <xf numFmtId="178" fontId="8" fillId="5" borderId="20" xfId="0" applyNumberFormat="1" applyFont="1" applyFill="1" applyBorder="1" applyAlignment="1">
      <alignment horizontal="right"/>
    </xf>
    <xf numFmtId="178" fontId="8" fillId="5" borderId="16" xfId="0" applyNumberFormat="1" applyFont="1" applyFill="1" applyBorder="1" applyAlignment="1">
      <alignment horizontal="right"/>
    </xf>
    <xf numFmtId="178" fontId="8" fillId="5" borderId="21" xfId="0" applyNumberFormat="1" applyFont="1" applyFill="1" applyBorder="1" applyAlignment="1">
      <alignment horizontal="right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6" borderId="24" xfId="0" applyFont="1" applyFill="1" applyBorder="1" applyAlignment="1" applyProtection="1">
      <alignment horizontal="left" vertical="center"/>
      <protection locked="0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4" fillId="0" borderId="14" xfId="0" applyNumberFormat="1" applyFont="1" applyBorder="1" applyAlignment="1" applyProtection="1">
      <alignment horizontal="center" shrinkToFit="1"/>
      <protection locked="0"/>
    </xf>
    <xf numFmtId="0" fontId="3" fillId="0" borderId="26" xfId="0" applyFont="1" applyBorder="1" applyAlignment="1">
      <alignment horizontal="right" shrinkToFit="1"/>
    </xf>
    <xf numFmtId="0" fontId="4" fillId="0" borderId="6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6" borderId="0" xfId="0" applyFont="1" applyFill="1" applyAlignment="1" applyProtection="1">
      <alignment horizontal="left"/>
      <protection locked="0"/>
    </xf>
    <xf numFmtId="0" fontId="3" fillId="0" borderId="13" xfId="0" applyFont="1" applyBorder="1" applyAlignment="1">
      <alignment horizontal="center"/>
    </xf>
    <xf numFmtId="0" fontId="3" fillId="0" borderId="3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2" xfId="0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47" xfId="0" applyBorder="1"/>
    <xf numFmtId="178" fontId="2" fillId="0" borderId="28" xfId="0" applyNumberFormat="1" applyFont="1" applyBorder="1" applyAlignment="1" applyProtection="1">
      <alignment horizontal="right"/>
      <protection locked="0"/>
    </xf>
    <xf numFmtId="178" fontId="2" fillId="0" borderId="29" xfId="0" applyNumberFormat="1" applyFont="1" applyBorder="1" applyAlignment="1" applyProtection="1">
      <alignment horizontal="right"/>
      <protection locked="0"/>
    </xf>
    <xf numFmtId="178" fontId="2" fillId="0" borderId="39" xfId="0" applyNumberFormat="1" applyFont="1" applyBorder="1" applyAlignment="1" applyProtection="1">
      <alignment horizontal="right"/>
      <protection locked="0"/>
    </xf>
    <xf numFmtId="178" fontId="2" fillId="0" borderId="40" xfId="0" applyNumberFormat="1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2" xfId="0" applyNumberFormat="1" applyFont="1" applyBorder="1" applyAlignment="1" applyProtection="1">
      <alignment horizontal="right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178" fontId="2" fillId="0" borderId="27" xfId="0" applyNumberFormat="1" applyFont="1" applyBorder="1" applyAlignment="1">
      <alignment horizontal="right"/>
    </xf>
    <xf numFmtId="178" fontId="2" fillId="0" borderId="28" xfId="0" applyNumberFormat="1" applyFont="1" applyBorder="1" applyAlignment="1">
      <alignment horizontal="right"/>
    </xf>
    <xf numFmtId="178" fontId="2" fillId="0" borderId="55" xfId="0" applyNumberFormat="1" applyFont="1" applyBorder="1" applyAlignment="1">
      <alignment horizontal="right"/>
    </xf>
    <xf numFmtId="178" fontId="2" fillId="0" borderId="39" xfId="0" applyNumberFormat="1" applyFont="1" applyBorder="1" applyAlignment="1">
      <alignment horizontal="right"/>
    </xf>
    <xf numFmtId="178" fontId="2" fillId="0" borderId="29" xfId="0" applyNumberFormat="1" applyFont="1" applyBorder="1" applyAlignment="1">
      <alignment horizontal="right"/>
    </xf>
    <xf numFmtId="178" fontId="2" fillId="0" borderId="40" xfId="0" applyNumberFormat="1" applyFont="1" applyBorder="1" applyAlignment="1">
      <alignment horizontal="right"/>
    </xf>
    <xf numFmtId="49" fontId="4" fillId="0" borderId="1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1" fillId="6" borderId="18" xfId="0" applyFont="1" applyFill="1" applyBorder="1" applyAlignment="1" applyProtection="1">
      <alignment horizontal="center"/>
      <protection locked="0"/>
    </xf>
    <xf numFmtId="0" fontId="11" fillId="6" borderId="9" xfId="0" applyFont="1" applyFill="1" applyBorder="1" applyAlignment="1" applyProtection="1">
      <alignment horizontal="center"/>
      <protection locked="0"/>
    </xf>
    <xf numFmtId="0" fontId="11" fillId="6" borderId="10" xfId="0" applyFont="1" applyFill="1" applyBorder="1" applyAlignment="1" applyProtection="1">
      <alignment horizontal="center"/>
      <protection locked="0"/>
    </xf>
    <xf numFmtId="0" fontId="11" fillId="6" borderId="23" xfId="0" applyFont="1" applyFill="1" applyBorder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center"/>
      <protection locked="0"/>
    </xf>
    <xf numFmtId="0" fontId="11" fillId="6" borderId="24" xfId="0" applyFont="1" applyFill="1" applyBorder="1" applyAlignment="1" applyProtection="1">
      <alignment horizontal="center"/>
      <protection locked="0"/>
    </xf>
    <xf numFmtId="0" fontId="11" fillId="6" borderId="20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/>
      <protection locked="0"/>
    </xf>
    <xf numFmtId="0" fontId="11" fillId="6" borderId="17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3" fontId="4" fillId="6" borderId="18" xfId="0" applyNumberFormat="1" applyFon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0" xfId="0" applyNumberFormat="1" applyFill="1" applyBorder="1" applyAlignment="1">
      <alignment horizontal="center" vertical="center"/>
    </xf>
    <xf numFmtId="3" fontId="0" fillId="6" borderId="23" xfId="0" applyNumberFormat="1" applyFill="1" applyBorder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3" fontId="0" fillId="6" borderId="24" xfId="0" applyNumberFormat="1" applyFill="1" applyBorder="1" applyAlignment="1">
      <alignment horizontal="center" vertical="center"/>
    </xf>
    <xf numFmtId="3" fontId="0" fillId="6" borderId="20" xfId="0" applyNumberFormat="1" applyFill="1" applyBorder="1" applyAlignment="1">
      <alignment horizontal="center" vertical="center"/>
    </xf>
    <xf numFmtId="3" fontId="0" fillId="6" borderId="16" xfId="0" applyNumberFormat="1" applyFill="1" applyBorder="1" applyAlignment="1">
      <alignment horizontal="center" vertical="center"/>
    </xf>
    <xf numFmtId="3" fontId="0" fillId="6" borderId="17" xfId="0" applyNumberForma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0" xfId="0" applyFont="1" applyFill="1" applyAlignment="1" applyProtection="1">
      <alignment horizont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4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6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標準" xfId="0" builtinId="0"/>
    <cellStyle name="標準 2" xfId="1" xr:uid="{435D1101-7DB9-4B83-8A6A-9C1A860BD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0</xdr:colOff>
      <xdr:row>131</xdr:row>
      <xdr:rowOff>9525</xdr:rowOff>
    </xdr:from>
    <xdr:to>
      <xdr:col>101</xdr:col>
      <xdr:colOff>0</xdr:colOff>
      <xdr:row>133</xdr:row>
      <xdr:rowOff>66675</xdr:rowOff>
    </xdr:to>
    <xdr:sp macro="" textlink="">
      <xdr:nvSpPr>
        <xdr:cNvPr id="13383" name="AutoShape 1">
          <a:extLst>
            <a:ext uri="{FF2B5EF4-FFF2-40B4-BE49-F238E27FC236}">
              <a16:creationId xmlns:a16="http://schemas.microsoft.com/office/drawing/2014/main" id="{4E3D53EF-9D39-5DC9-258C-638E67C69DD3}"/>
            </a:ext>
          </a:extLst>
        </xdr:cNvPr>
        <xdr:cNvSpPr>
          <a:spLocks noChangeArrowheads="1"/>
        </xdr:cNvSpPr>
      </xdr:nvSpPr>
      <xdr:spPr bwMode="auto">
        <a:xfrm>
          <a:off x="3971925" y="10172700"/>
          <a:ext cx="228600" cy="20955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170</xdr:col>
      <xdr:colOff>9525</xdr:colOff>
      <xdr:row>133</xdr:row>
      <xdr:rowOff>19050</xdr:rowOff>
    </xdr:from>
    <xdr:to>
      <xdr:col>173</xdr:col>
      <xdr:colOff>9525</xdr:colOff>
      <xdr:row>136</xdr:row>
      <xdr:rowOff>0</xdr:rowOff>
    </xdr:to>
    <xdr:sp macro="" textlink="">
      <xdr:nvSpPr>
        <xdr:cNvPr id="13384" name="AutoShape 2">
          <a:extLst>
            <a:ext uri="{FF2B5EF4-FFF2-40B4-BE49-F238E27FC236}">
              <a16:creationId xmlns:a16="http://schemas.microsoft.com/office/drawing/2014/main" id="{0771509C-C778-B240-8C0C-4354E66AD1AE}"/>
            </a:ext>
          </a:extLst>
        </xdr:cNvPr>
        <xdr:cNvSpPr>
          <a:spLocks noChangeArrowheads="1"/>
        </xdr:cNvSpPr>
      </xdr:nvSpPr>
      <xdr:spPr bwMode="auto">
        <a:xfrm>
          <a:off x="6943725" y="10334625"/>
          <a:ext cx="228600" cy="20955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EF9F-E0F2-49CE-9560-06066653444D}">
  <sheetPr codeName="Sheet6"/>
  <dimension ref="A1:GL220"/>
  <sheetViews>
    <sheetView tabSelected="1" zoomScaleNormal="100" workbookViewId="0">
      <selection activeCell="GL38" sqref="GL38"/>
    </sheetView>
  </sheetViews>
  <sheetFormatPr defaultColWidth="2.109375" defaultRowHeight="9.6" x14ac:dyDescent="0.15"/>
  <cols>
    <col min="1" max="1" width="1.77734375" style="2" customWidth="1"/>
    <col min="2" max="2" width="0.21875" style="2" customWidth="1"/>
    <col min="3" max="6" width="0.77734375" style="2" customWidth="1"/>
    <col min="7" max="10" width="0.44140625" style="2" customWidth="1"/>
    <col min="11" max="18" width="0.6640625" style="2" customWidth="1"/>
    <col min="19" max="19" width="0.77734375" style="2" customWidth="1"/>
    <col min="20" max="20" width="0.88671875" style="2" customWidth="1"/>
    <col min="21" max="21" width="0.44140625" style="2" customWidth="1"/>
    <col min="22" max="27" width="0.6640625" style="2" customWidth="1"/>
    <col min="28" max="32" width="0.77734375" style="2" customWidth="1"/>
    <col min="33" max="68" width="0.44140625" style="2" customWidth="1"/>
    <col min="69" max="76" width="0.33203125" style="2" customWidth="1"/>
    <col min="77" max="104" width="0.44140625" style="2" customWidth="1"/>
    <col min="105" max="125" width="0.33203125" style="2" customWidth="1"/>
    <col min="126" max="160" width="0.44140625" style="2" customWidth="1"/>
    <col min="161" max="161" width="1.109375" style="2" customWidth="1"/>
    <col min="162" max="172" width="0.88671875" style="2" customWidth="1"/>
    <col min="173" max="173" width="1.21875" style="2" customWidth="1"/>
    <col min="174" max="183" width="0.88671875" style="2" customWidth="1"/>
    <col min="184" max="16384" width="2.109375" style="2"/>
  </cols>
  <sheetData>
    <row r="1" spans="1:179" ht="9" customHeight="1" x14ac:dyDescent="0.15">
      <c r="A1" s="149"/>
      <c r="B1" s="149"/>
      <c r="C1" s="272" t="s">
        <v>0</v>
      </c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FH1" s="49"/>
      <c r="FI1" s="49"/>
      <c r="FJ1" s="49"/>
      <c r="FK1" s="49"/>
      <c r="FL1" s="49"/>
      <c r="FM1" s="49"/>
      <c r="FN1" s="49"/>
      <c r="FO1" s="48" t="s">
        <v>1</v>
      </c>
      <c r="FP1" s="48"/>
    </row>
    <row r="2" spans="1:179" ht="2.25" customHeight="1" x14ac:dyDescent="0.15">
      <c r="A2" s="149"/>
      <c r="B2" s="149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</row>
    <row r="3" spans="1:179" ht="6" customHeight="1" x14ac:dyDescent="0.15">
      <c r="A3" s="149"/>
      <c r="B3" s="149"/>
      <c r="C3" s="297" t="s">
        <v>2</v>
      </c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301" t="s">
        <v>3</v>
      </c>
      <c r="O3" s="301"/>
      <c r="P3" s="301"/>
      <c r="Q3" s="301"/>
      <c r="R3" s="31"/>
      <c r="S3" s="31"/>
      <c r="T3" s="31"/>
      <c r="U3" s="31"/>
      <c r="V3" s="31"/>
      <c r="W3" s="31"/>
      <c r="X3" s="33" t="s">
        <v>4</v>
      </c>
      <c r="Y3" s="33"/>
      <c r="Z3" s="33"/>
      <c r="AA3" s="31"/>
      <c r="AB3" s="31"/>
      <c r="AC3" s="31"/>
      <c r="AD3" s="31"/>
      <c r="AE3" s="31"/>
      <c r="AF3" s="31"/>
      <c r="AG3" s="31"/>
      <c r="AH3" s="31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295"/>
      <c r="BY3" s="2">
        <v>-4161</v>
      </c>
      <c r="CP3" s="4"/>
      <c r="CQ3" s="4"/>
      <c r="CR3" s="414" t="s">
        <v>5</v>
      </c>
      <c r="CS3" s="414"/>
      <c r="CT3" s="414"/>
      <c r="CU3" s="414"/>
      <c r="CV3" s="414"/>
      <c r="CW3" s="414"/>
      <c r="CX3" s="414"/>
      <c r="CY3" s="414"/>
      <c r="CZ3" s="414"/>
      <c r="DA3" s="414"/>
      <c r="DB3" s="414"/>
      <c r="DC3" s="414"/>
      <c r="DD3" s="414"/>
      <c r="DE3" s="414"/>
      <c r="DF3" s="414"/>
      <c r="DG3" s="414"/>
      <c r="DH3" s="414"/>
      <c r="DI3" s="414"/>
      <c r="DJ3" s="414"/>
      <c r="DK3" s="414"/>
      <c r="DL3" s="414"/>
      <c r="DM3" s="414"/>
      <c r="DN3" s="414"/>
      <c r="DO3" s="414"/>
      <c r="DP3" s="414"/>
      <c r="DQ3" s="414"/>
      <c r="DR3" s="414"/>
      <c r="DS3" s="90" t="s">
        <v>6</v>
      </c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</row>
    <row r="4" spans="1:179" ht="6" customHeight="1" x14ac:dyDescent="0.15">
      <c r="A4" s="149"/>
      <c r="B4" s="149"/>
      <c r="C4" s="299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6"/>
      <c r="O4" s="36"/>
      <c r="P4" s="36"/>
      <c r="Q4" s="36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296"/>
      <c r="CO4" s="4"/>
      <c r="CP4" s="4"/>
      <c r="CQ4" s="4"/>
      <c r="CR4" s="414"/>
      <c r="CS4" s="414"/>
      <c r="CT4" s="414"/>
      <c r="CU4" s="414"/>
      <c r="CV4" s="414"/>
      <c r="CW4" s="414"/>
      <c r="CX4" s="414"/>
      <c r="CY4" s="414"/>
      <c r="CZ4" s="414"/>
      <c r="DA4" s="414"/>
      <c r="DB4" s="414"/>
      <c r="DC4" s="414"/>
      <c r="DD4" s="414"/>
      <c r="DE4" s="414"/>
      <c r="DF4" s="414"/>
      <c r="DG4" s="414"/>
      <c r="DH4" s="414"/>
      <c r="DI4" s="414"/>
      <c r="DJ4" s="414"/>
      <c r="DK4" s="414"/>
      <c r="DL4" s="414"/>
      <c r="DM4" s="414"/>
      <c r="DN4" s="414"/>
      <c r="DO4" s="414"/>
      <c r="DP4" s="414"/>
      <c r="DQ4" s="414"/>
      <c r="DR4" s="414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</row>
    <row r="5" spans="1:179" ht="6" customHeight="1" x14ac:dyDescent="0.15">
      <c r="A5" s="149"/>
      <c r="B5" s="149"/>
      <c r="C5" s="299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6"/>
      <c r="O5" s="36"/>
      <c r="P5" s="36"/>
      <c r="Q5" s="36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296"/>
      <c r="CO5" s="4"/>
      <c r="CP5" s="4"/>
      <c r="CQ5" s="4"/>
      <c r="CR5" s="414"/>
      <c r="CS5" s="414"/>
      <c r="CT5" s="414"/>
      <c r="CU5" s="414"/>
      <c r="CV5" s="414"/>
      <c r="CW5" s="414"/>
      <c r="CX5" s="414"/>
      <c r="CY5" s="414"/>
      <c r="CZ5" s="414"/>
      <c r="DA5" s="414"/>
      <c r="DB5" s="414"/>
      <c r="DC5" s="414"/>
      <c r="DD5" s="414"/>
      <c r="DE5" s="414"/>
      <c r="DF5" s="414"/>
      <c r="DG5" s="414"/>
      <c r="DH5" s="414"/>
      <c r="DI5" s="414"/>
      <c r="DJ5" s="414"/>
      <c r="DK5" s="414"/>
      <c r="DL5" s="414"/>
      <c r="DM5" s="414"/>
      <c r="DN5" s="414"/>
      <c r="DO5" s="414"/>
      <c r="DP5" s="414"/>
      <c r="DQ5" s="414"/>
      <c r="DR5" s="414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</row>
    <row r="6" spans="1:179" ht="6" customHeight="1" x14ac:dyDescent="0.15">
      <c r="A6" s="149"/>
      <c r="B6" s="149"/>
      <c r="C6" s="299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4"/>
      <c r="CR6" s="414"/>
      <c r="CS6" s="414"/>
      <c r="CT6" s="414"/>
      <c r="CU6" s="414"/>
      <c r="CV6" s="414"/>
      <c r="CW6" s="414"/>
      <c r="CX6" s="414"/>
      <c r="CY6" s="414"/>
      <c r="CZ6" s="414"/>
      <c r="DA6" s="414"/>
      <c r="DB6" s="414"/>
      <c r="DC6" s="414"/>
      <c r="DD6" s="414"/>
      <c r="DE6" s="414"/>
      <c r="DF6" s="414"/>
      <c r="DG6" s="414"/>
      <c r="DH6" s="414"/>
      <c r="DI6" s="414"/>
      <c r="DJ6" s="414"/>
      <c r="DK6" s="414"/>
      <c r="DL6" s="414"/>
      <c r="DM6" s="414"/>
      <c r="DN6" s="414"/>
      <c r="DO6" s="414"/>
      <c r="DP6" s="414"/>
      <c r="DQ6" s="414"/>
      <c r="DR6" s="414"/>
      <c r="DS6" s="90" t="s">
        <v>7</v>
      </c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</row>
    <row r="7" spans="1:179" ht="6" customHeight="1" x14ac:dyDescent="0.15">
      <c r="A7" s="149"/>
      <c r="B7" s="149"/>
      <c r="C7" s="299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4"/>
      <c r="BZ7" s="149" t="s">
        <v>8</v>
      </c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414"/>
      <c r="CS7" s="414"/>
      <c r="CT7" s="414"/>
      <c r="CU7" s="414"/>
      <c r="CV7" s="414"/>
      <c r="CW7" s="414"/>
      <c r="CX7" s="414"/>
      <c r="CY7" s="414"/>
      <c r="CZ7" s="414"/>
      <c r="DA7" s="414"/>
      <c r="DB7" s="414"/>
      <c r="DC7" s="414"/>
      <c r="DD7" s="414"/>
      <c r="DE7" s="414"/>
      <c r="DF7" s="414"/>
      <c r="DG7" s="414"/>
      <c r="DH7" s="414"/>
      <c r="DI7" s="414"/>
      <c r="DJ7" s="414"/>
      <c r="DK7" s="414"/>
      <c r="DL7" s="414"/>
      <c r="DM7" s="414"/>
      <c r="DN7" s="414"/>
      <c r="DO7" s="414"/>
      <c r="DP7" s="414"/>
      <c r="DQ7" s="414"/>
      <c r="DR7" s="414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</row>
    <row r="8" spans="1:179" ht="6" customHeight="1" x14ac:dyDescent="0.15">
      <c r="A8" s="149"/>
      <c r="B8" s="149"/>
      <c r="C8" s="299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4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415"/>
      <c r="CS8" s="415"/>
      <c r="CT8" s="415"/>
      <c r="CU8" s="415"/>
      <c r="CV8" s="415"/>
      <c r="CW8" s="415"/>
      <c r="CX8" s="415"/>
      <c r="CY8" s="415"/>
      <c r="CZ8" s="415"/>
      <c r="DA8" s="415"/>
      <c r="DB8" s="415"/>
      <c r="DC8" s="415"/>
      <c r="DD8" s="415"/>
      <c r="DE8" s="415"/>
      <c r="DF8" s="415"/>
      <c r="DG8" s="415"/>
      <c r="DH8" s="415"/>
      <c r="DI8" s="415"/>
      <c r="DJ8" s="415"/>
      <c r="DK8" s="415"/>
      <c r="DL8" s="415"/>
      <c r="DM8" s="415"/>
      <c r="DN8" s="415"/>
      <c r="DO8" s="415"/>
      <c r="DP8" s="415"/>
      <c r="DQ8" s="415"/>
      <c r="DR8" s="415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</row>
    <row r="9" spans="1:179" ht="6" customHeight="1" x14ac:dyDescent="0.15">
      <c r="A9" s="149"/>
      <c r="B9" s="149"/>
      <c r="C9" s="299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4"/>
      <c r="BZ9" s="95" t="s">
        <v>9</v>
      </c>
      <c r="CA9" s="96"/>
      <c r="CB9" s="96"/>
      <c r="CC9" s="96"/>
      <c r="CD9" s="96"/>
      <c r="CE9" s="96"/>
      <c r="CF9" s="96"/>
      <c r="CG9" s="96"/>
      <c r="CH9" s="96"/>
      <c r="CI9" s="97"/>
      <c r="CJ9" s="407" t="s">
        <v>10</v>
      </c>
      <c r="CK9" s="408"/>
      <c r="CL9" s="408"/>
      <c r="CM9" s="408"/>
      <c r="CN9" s="409"/>
      <c r="CO9" s="95" t="s">
        <v>11</v>
      </c>
      <c r="CP9" s="96"/>
      <c r="CQ9" s="96"/>
      <c r="CR9" s="96"/>
      <c r="CS9" s="96"/>
      <c r="CT9" s="96"/>
      <c r="CU9" s="96"/>
      <c r="CV9" s="96"/>
      <c r="CW9" s="96"/>
      <c r="CX9" s="97"/>
      <c r="CY9" s="95" t="s">
        <v>12</v>
      </c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7"/>
      <c r="EI9" s="45" t="s">
        <v>13</v>
      </c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7"/>
    </row>
    <row r="10" spans="1:179" ht="6" customHeight="1" x14ac:dyDescent="0.15">
      <c r="A10" s="149"/>
      <c r="B10" s="149"/>
      <c r="C10" s="35" t="s">
        <v>14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83"/>
      <c r="AM10" s="383"/>
      <c r="AN10" s="383"/>
      <c r="AO10" s="383"/>
      <c r="AP10" s="383"/>
      <c r="AQ10" s="383"/>
      <c r="AR10" s="383"/>
      <c r="AS10" s="383"/>
      <c r="AT10" s="383"/>
      <c r="AU10" s="383"/>
      <c r="AV10" s="383"/>
      <c r="AW10" s="383"/>
      <c r="AX10" s="383"/>
      <c r="AY10" s="383"/>
      <c r="AZ10" s="383"/>
      <c r="BA10" s="383"/>
      <c r="BB10" s="383"/>
      <c r="BC10" s="383"/>
      <c r="BD10" s="383"/>
      <c r="BE10" s="383"/>
      <c r="BF10" s="383"/>
      <c r="BG10" s="383"/>
      <c r="BH10" s="383"/>
      <c r="BI10" s="383"/>
      <c r="BJ10" s="383"/>
      <c r="BK10" s="383"/>
      <c r="BL10" s="383"/>
      <c r="BM10" s="383"/>
      <c r="BN10" s="383"/>
      <c r="BO10" s="383"/>
      <c r="BP10" s="383"/>
      <c r="BQ10" s="383"/>
      <c r="BR10" s="383"/>
      <c r="BS10" s="383"/>
      <c r="BT10" s="383"/>
      <c r="BU10" s="383"/>
      <c r="BV10" s="383"/>
      <c r="BW10" s="383"/>
      <c r="BX10" s="384"/>
      <c r="BZ10" s="98"/>
      <c r="CA10" s="99"/>
      <c r="CB10" s="99"/>
      <c r="CC10" s="99"/>
      <c r="CD10" s="99"/>
      <c r="CE10" s="99"/>
      <c r="CF10" s="99"/>
      <c r="CG10" s="99"/>
      <c r="CH10" s="99"/>
      <c r="CI10" s="100"/>
      <c r="CJ10" s="410"/>
      <c r="CK10" s="405"/>
      <c r="CL10" s="405"/>
      <c r="CM10" s="405"/>
      <c r="CN10" s="406"/>
      <c r="CO10" s="98"/>
      <c r="CP10" s="99"/>
      <c r="CQ10" s="99"/>
      <c r="CR10" s="99"/>
      <c r="CS10" s="99"/>
      <c r="CT10" s="99"/>
      <c r="CU10" s="99"/>
      <c r="CV10" s="99"/>
      <c r="CW10" s="99"/>
      <c r="CX10" s="100"/>
      <c r="CY10" s="98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100"/>
      <c r="EI10" s="38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40"/>
    </row>
    <row r="11" spans="1:179" ht="6" customHeight="1" x14ac:dyDescent="0.15">
      <c r="A11" s="149"/>
      <c r="B11" s="149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  <c r="AL11" s="383"/>
      <c r="AM11" s="383"/>
      <c r="AN11" s="383"/>
      <c r="AO11" s="383"/>
      <c r="AP11" s="383"/>
      <c r="AQ11" s="383"/>
      <c r="AR11" s="383"/>
      <c r="AS11" s="383"/>
      <c r="AT11" s="383"/>
      <c r="AU11" s="383"/>
      <c r="AV11" s="383"/>
      <c r="AW11" s="383"/>
      <c r="AX11" s="383"/>
      <c r="AY11" s="383"/>
      <c r="AZ11" s="383"/>
      <c r="BA11" s="383"/>
      <c r="BB11" s="383"/>
      <c r="BC11" s="383"/>
      <c r="BD11" s="383"/>
      <c r="BE11" s="383"/>
      <c r="BF11" s="383"/>
      <c r="BG11" s="383"/>
      <c r="BH11" s="383"/>
      <c r="BI11" s="383"/>
      <c r="BJ11" s="383"/>
      <c r="BK11" s="383"/>
      <c r="BL11" s="383"/>
      <c r="BM11" s="383"/>
      <c r="BN11" s="383"/>
      <c r="BO11" s="383"/>
      <c r="BP11" s="383"/>
      <c r="BQ11" s="383"/>
      <c r="BR11" s="383"/>
      <c r="BS11" s="383"/>
      <c r="BT11" s="383"/>
      <c r="BU11" s="383"/>
      <c r="BV11" s="383"/>
      <c r="BW11" s="383"/>
      <c r="BX11" s="384"/>
      <c r="BZ11" s="65"/>
      <c r="CA11" s="66"/>
      <c r="CB11" s="66"/>
      <c r="CC11" s="66"/>
      <c r="CD11" s="67"/>
      <c r="CE11" s="66"/>
      <c r="CF11" s="66"/>
      <c r="CG11" s="66"/>
      <c r="CH11" s="66"/>
      <c r="CI11" s="92"/>
      <c r="CJ11" s="65"/>
      <c r="CK11" s="66"/>
      <c r="CL11" s="66"/>
      <c r="CM11" s="66"/>
      <c r="CN11" s="92"/>
      <c r="CO11" s="65"/>
      <c r="CP11" s="66"/>
      <c r="CQ11" s="66"/>
      <c r="CR11" s="66"/>
      <c r="CS11" s="67"/>
      <c r="CT11" s="66"/>
      <c r="CU11" s="66"/>
      <c r="CV11" s="66"/>
      <c r="CW11" s="66"/>
      <c r="CX11" s="92"/>
      <c r="CY11" s="65"/>
      <c r="CZ11" s="66"/>
      <c r="DA11" s="66"/>
      <c r="DB11" s="66"/>
      <c r="DC11" s="66"/>
      <c r="DD11" s="67"/>
      <c r="DE11" s="66"/>
      <c r="DF11" s="66"/>
      <c r="DG11" s="66"/>
      <c r="DH11" s="66"/>
      <c r="DI11" s="66"/>
      <c r="DJ11" s="66"/>
      <c r="DK11" s="67"/>
      <c r="DL11" s="66"/>
      <c r="DM11" s="66"/>
      <c r="DN11" s="66"/>
      <c r="DO11" s="66"/>
      <c r="DP11" s="66"/>
      <c r="DQ11" s="66"/>
      <c r="DR11" s="67"/>
      <c r="DS11" s="66"/>
      <c r="DT11" s="66"/>
      <c r="DU11" s="66"/>
      <c r="DV11" s="66"/>
      <c r="DW11" s="66"/>
      <c r="DX11" s="67"/>
      <c r="DY11" s="66"/>
      <c r="DZ11" s="66"/>
      <c r="EA11" s="66"/>
      <c r="EB11" s="66"/>
      <c r="EC11" s="67"/>
      <c r="ED11" s="66"/>
      <c r="EE11" s="66"/>
      <c r="EF11" s="66"/>
      <c r="EG11" s="66"/>
      <c r="EH11" s="92"/>
      <c r="EI11" s="65"/>
      <c r="EJ11" s="66"/>
      <c r="EK11" s="66"/>
      <c r="EL11" s="66"/>
      <c r="EM11" s="67"/>
      <c r="EN11" s="66"/>
      <c r="EO11" s="66"/>
      <c r="EP11" s="66"/>
      <c r="EQ11" s="66"/>
      <c r="ER11" s="67"/>
      <c r="ES11" s="66"/>
      <c r="ET11" s="66"/>
      <c r="EU11" s="66"/>
      <c r="EV11" s="66"/>
      <c r="EW11" s="92"/>
    </row>
    <row r="12" spans="1:179" ht="6" customHeight="1" x14ac:dyDescent="0.15">
      <c r="A12" s="149"/>
      <c r="B12" s="149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3"/>
      <c r="AS12" s="383"/>
      <c r="AT12" s="383"/>
      <c r="AU12" s="383"/>
      <c r="AV12" s="383"/>
      <c r="AW12" s="383"/>
      <c r="AX12" s="383"/>
      <c r="AY12" s="383"/>
      <c r="AZ12" s="383"/>
      <c r="BA12" s="383"/>
      <c r="BB12" s="383"/>
      <c r="BC12" s="383"/>
      <c r="BD12" s="383"/>
      <c r="BE12" s="383"/>
      <c r="BF12" s="383"/>
      <c r="BG12" s="383"/>
      <c r="BH12" s="383"/>
      <c r="BI12" s="383"/>
      <c r="BJ12" s="383"/>
      <c r="BK12" s="383"/>
      <c r="BL12" s="383"/>
      <c r="BM12" s="383"/>
      <c r="BN12" s="383"/>
      <c r="BO12" s="383"/>
      <c r="BP12" s="383"/>
      <c r="BQ12" s="383"/>
      <c r="BR12" s="383"/>
      <c r="BS12" s="383"/>
      <c r="BT12" s="383"/>
      <c r="BU12" s="383"/>
      <c r="BV12" s="383"/>
      <c r="BW12" s="383"/>
      <c r="BX12" s="384"/>
      <c r="BZ12" s="68"/>
      <c r="CA12" s="69"/>
      <c r="CB12" s="69"/>
      <c r="CC12" s="69"/>
      <c r="CD12" s="70"/>
      <c r="CE12" s="69"/>
      <c r="CF12" s="69"/>
      <c r="CG12" s="69"/>
      <c r="CH12" s="69"/>
      <c r="CI12" s="93"/>
      <c r="CJ12" s="68"/>
      <c r="CK12" s="69"/>
      <c r="CL12" s="69"/>
      <c r="CM12" s="69"/>
      <c r="CN12" s="93"/>
      <c r="CO12" s="68"/>
      <c r="CP12" s="69"/>
      <c r="CQ12" s="69"/>
      <c r="CR12" s="69"/>
      <c r="CS12" s="70"/>
      <c r="CT12" s="69"/>
      <c r="CU12" s="69"/>
      <c r="CV12" s="69"/>
      <c r="CW12" s="69"/>
      <c r="CX12" s="93"/>
      <c r="CY12" s="68"/>
      <c r="CZ12" s="69"/>
      <c r="DA12" s="69"/>
      <c r="DB12" s="69"/>
      <c r="DC12" s="69"/>
      <c r="DD12" s="70"/>
      <c r="DE12" s="69"/>
      <c r="DF12" s="69"/>
      <c r="DG12" s="69"/>
      <c r="DH12" s="69"/>
      <c r="DI12" s="69"/>
      <c r="DJ12" s="69"/>
      <c r="DK12" s="70"/>
      <c r="DL12" s="69"/>
      <c r="DM12" s="69"/>
      <c r="DN12" s="69"/>
      <c r="DO12" s="69"/>
      <c r="DP12" s="69"/>
      <c r="DQ12" s="69"/>
      <c r="DR12" s="70"/>
      <c r="DS12" s="69"/>
      <c r="DT12" s="69"/>
      <c r="DU12" s="69"/>
      <c r="DV12" s="69"/>
      <c r="DW12" s="69"/>
      <c r="DX12" s="70"/>
      <c r="DY12" s="69"/>
      <c r="DZ12" s="69"/>
      <c r="EA12" s="69"/>
      <c r="EB12" s="69"/>
      <c r="EC12" s="70"/>
      <c r="ED12" s="69"/>
      <c r="EE12" s="69"/>
      <c r="EF12" s="69"/>
      <c r="EG12" s="69"/>
      <c r="EH12" s="93"/>
      <c r="EI12" s="68"/>
      <c r="EJ12" s="69"/>
      <c r="EK12" s="69"/>
      <c r="EL12" s="69"/>
      <c r="EM12" s="70"/>
      <c r="EN12" s="69"/>
      <c r="EO12" s="69"/>
      <c r="EP12" s="69"/>
      <c r="EQ12" s="69"/>
      <c r="ER12" s="70"/>
      <c r="ES12" s="69"/>
      <c r="ET12" s="69"/>
      <c r="EU12" s="69"/>
      <c r="EV12" s="69"/>
      <c r="EW12" s="93"/>
    </row>
    <row r="13" spans="1:179" ht="6" customHeight="1" x14ac:dyDescent="0.15">
      <c r="A13" s="149"/>
      <c r="B13" s="149"/>
      <c r="C13" s="35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8"/>
      <c r="BB13" s="310" t="s">
        <v>16</v>
      </c>
      <c r="BC13" s="310"/>
      <c r="BD13" s="310"/>
      <c r="BE13" s="310"/>
      <c r="BF13" s="310"/>
      <c r="BG13" s="310"/>
      <c r="BH13" s="310"/>
      <c r="BI13" s="310"/>
      <c r="BJ13" s="310"/>
      <c r="BK13" s="310"/>
      <c r="BL13" s="310"/>
      <c r="BM13" s="310"/>
      <c r="BN13" s="310"/>
      <c r="BO13" s="310"/>
      <c r="BP13" s="310"/>
      <c r="BQ13" s="310"/>
      <c r="BR13" s="310"/>
      <c r="BS13" s="310"/>
      <c r="BT13" s="310"/>
      <c r="BU13" s="310"/>
      <c r="BV13" s="310"/>
      <c r="BW13" s="310"/>
      <c r="BX13" s="311"/>
      <c r="BZ13" s="71"/>
      <c r="CA13" s="72"/>
      <c r="CB13" s="72"/>
      <c r="CC13" s="72"/>
      <c r="CD13" s="73"/>
      <c r="CE13" s="72"/>
      <c r="CF13" s="72"/>
      <c r="CG13" s="72"/>
      <c r="CH13" s="72"/>
      <c r="CI13" s="94"/>
      <c r="CJ13" s="71"/>
      <c r="CK13" s="72"/>
      <c r="CL13" s="72"/>
      <c r="CM13" s="72"/>
      <c r="CN13" s="94"/>
      <c r="CO13" s="71"/>
      <c r="CP13" s="72"/>
      <c r="CQ13" s="72"/>
      <c r="CR13" s="72"/>
      <c r="CS13" s="73"/>
      <c r="CT13" s="72"/>
      <c r="CU13" s="72"/>
      <c r="CV13" s="72"/>
      <c r="CW13" s="72"/>
      <c r="CX13" s="94"/>
      <c r="CY13" s="71"/>
      <c r="CZ13" s="72"/>
      <c r="DA13" s="72"/>
      <c r="DB13" s="72"/>
      <c r="DC13" s="72"/>
      <c r="DD13" s="73"/>
      <c r="DE13" s="72"/>
      <c r="DF13" s="72"/>
      <c r="DG13" s="72"/>
      <c r="DH13" s="72"/>
      <c r="DI13" s="72"/>
      <c r="DJ13" s="72"/>
      <c r="DK13" s="73"/>
      <c r="DL13" s="72"/>
      <c r="DM13" s="72"/>
      <c r="DN13" s="72"/>
      <c r="DO13" s="72"/>
      <c r="DP13" s="72"/>
      <c r="DQ13" s="72"/>
      <c r="DR13" s="73"/>
      <c r="DS13" s="72"/>
      <c r="DT13" s="72"/>
      <c r="DU13" s="72"/>
      <c r="DV13" s="72"/>
      <c r="DW13" s="72"/>
      <c r="DX13" s="73"/>
      <c r="DY13" s="72"/>
      <c r="DZ13" s="72"/>
      <c r="EA13" s="72"/>
      <c r="EB13" s="72"/>
      <c r="EC13" s="73"/>
      <c r="ED13" s="72"/>
      <c r="EE13" s="72"/>
      <c r="EF13" s="72"/>
      <c r="EG13" s="72"/>
      <c r="EH13" s="94"/>
      <c r="EI13" s="71"/>
      <c r="EJ13" s="72"/>
      <c r="EK13" s="72"/>
      <c r="EL13" s="72"/>
      <c r="EM13" s="73"/>
      <c r="EN13" s="72"/>
      <c r="EO13" s="72"/>
      <c r="EP13" s="72"/>
      <c r="EQ13" s="72"/>
      <c r="ER13" s="73"/>
      <c r="ES13" s="72"/>
      <c r="ET13" s="72"/>
      <c r="EU13" s="72"/>
      <c r="EV13" s="72"/>
      <c r="EW13" s="94"/>
    </row>
    <row r="14" spans="1:179" ht="6" customHeight="1" x14ac:dyDescent="0.15">
      <c r="A14" s="149"/>
      <c r="B14" s="149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310"/>
      <c r="BC14" s="310"/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0"/>
      <c r="BW14" s="310"/>
      <c r="BX14" s="311"/>
      <c r="BZ14" s="411" t="s">
        <v>17</v>
      </c>
      <c r="CA14" s="411"/>
      <c r="CB14" s="411"/>
      <c r="CC14" s="411"/>
      <c r="CD14" s="411"/>
      <c r="CE14" s="411"/>
      <c r="CF14" s="411"/>
      <c r="CG14" s="411"/>
      <c r="CH14" s="411"/>
      <c r="CI14" s="411"/>
      <c r="CJ14" s="411"/>
      <c r="CK14" s="411"/>
      <c r="CL14" s="411"/>
      <c r="CM14" s="411"/>
      <c r="CN14" s="411"/>
      <c r="CO14" s="411"/>
      <c r="CP14" s="411"/>
      <c r="CQ14" s="278"/>
      <c r="CR14" s="278"/>
      <c r="CS14" s="278"/>
      <c r="CT14" s="278"/>
      <c r="CU14" s="278"/>
      <c r="CV14" s="278"/>
      <c r="CW14" s="278"/>
      <c r="CX14" s="278"/>
      <c r="CY14" s="278"/>
      <c r="CZ14" s="278"/>
      <c r="DA14" s="278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8"/>
      <c r="EK14" s="278"/>
      <c r="EL14" s="278"/>
      <c r="EM14" s="278"/>
      <c r="EN14" s="278"/>
      <c r="EO14" s="278"/>
      <c r="EP14" s="278"/>
      <c r="EQ14" s="278"/>
      <c r="ER14" s="278"/>
      <c r="ES14" s="278"/>
      <c r="ET14" s="278"/>
      <c r="EU14" s="278"/>
      <c r="EV14" s="278"/>
      <c r="EW14" s="278"/>
      <c r="EX14" s="278"/>
      <c r="EY14" s="278"/>
      <c r="EZ14" s="278"/>
      <c r="FA14" s="278"/>
      <c r="FB14" s="278"/>
      <c r="FC14" s="278"/>
      <c r="FD14" s="278"/>
    </row>
    <row r="15" spans="1:179" ht="9.75" customHeight="1" x14ac:dyDescent="0.15">
      <c r="A15" s="149"/>
      <c r="B15" s="149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40"/>
      <c r="BZ15" s="412"/>
      <c r="CA15" s="412"/>
      <c r="CB15" s="412"/>
      <c r="CC15" s="412"/>
      <c r="CD15" s="412"/>
      <c r="CE15" s="412"/>
      <c r="CF15" s="412"/>
      <c r="CG15" s="412"/>
      <c r="CH15" s="412"/>
      <c r="CI15" s="412"/>
      <c r="CJ15" s="412"/>
      <c r="CK15" s="412"/>
      <c r="CL15" s="412"/>
      <c r="CM15" s="412"/>
      <c r="CN15" s="412"/>
      <c r="CO15" s="412"/>
      <c r="CP15" s="412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</row>
    <row r="16" spans="1:179" ht="11.25" customHeight="1" x14ac:dyDescent="0.15">
      <c r="A16" s="149"/>
      <c r="B16" s="149"/>
      <c r="AC16" s="149" t="s">
        <v>18</v>
      </c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Z16" s="395" t="s">
        <v>125</v>
      </c>
      <c r="CA16" s="395"/>
      <c r="CB16" s="395"/>
      <c r="CC16" s="395"/>
      <c r="CD16" s="395"/>
      <c r="CE16" s="395"/>
      <c r="CF16" s="395"/>
      <c r="CG16" s="395"/>
      <c r="CH16" s="395"/>
      <c r="CI16" s="395"/>
      <c r="CJ16" s="395"/>
      <c r="CK16" s="395"/>
      <c r="CL16" s="395"/>
      <c r="CM16" s="395"/>
      <c r="CN16" s="395"/>
      <c r="CO16" s="395"/>
      <c r="CP16" s="395"/>
      <c r="CQ16" s="396"/>
      <c r="CR16" s="396"/>
      <c r="CS16" s="396"/>
      <c r="CT16" s="396"/>
      <c r="CU16" s="396"/>
      <c r="CV16" s="396"/>
      <c r="CW16" s="396"/>
      <c r="CX16" s="396"/>
      <c r="CY16" s="396"/>
      <c r="CZ16" s="396"/>
      <c r="DA16" s="396"/>
      <c r="DB16" s="396"/>
      <c r="DC16" s="396"/>
      <c r="DD16" s="396"/>
      <c r="DE16" s="396"/>
      <c r="DF16" s="396"/>
      <c r="DG16" s="396"/>
      <c r="DH16" s="396"/>
      <c r="DI16" s="396"/>
      <c r="DJ16" s="396"/>
      <c r="DK16" s="396"/>
      <c r="DL16" s="396"/>
      <c r="DM16" s="396"/>
      <c r="DN16" s="396"/>
      <c r="DO16" s="396"/>
      <c r="DP16" s="396"/>
      <c r="DQ16" s="396"/>
      <c r="DR16" s="396"/>
      <c r="DS16" s="396"/>
      <c r="DT16" s="396"/>
      <c r="DU16" s="396"/>
      <c r="DV16" s="396"/>
      <c r="DW16" s="396"/>
      <c r="DX16" s="396"/>
      <c r="DY16" s="396"/>
      <c r="DZ16" s="396"/>
      <c r="EA16" s="396"/>
      <c r="EB16" s="396"/>
      <c r="EC16" s="396"/>
      <c r="ED16" s="396"/>
      <c r="EE16" s="396"/>
      <c r="EF16" s="396"/>
      <c r="EG16" s="396"/>
      <c r="EH16" s="396"/>
      <c r="EI16" s="396"/>
      <c r="EJ16" s="396"/>
      <c r="EK16" s="396"/>
      <c r="EL16" s="396"/>
      <c r="EM16" s="396"/>
      <c r="EN16" s="396"/>
      <c r="EO16" s="396"/>
      <c r="EP16" s="396"/>
      <c r="EQ16" s="396"/>
      <c r="ER16" s="396"/>
      <c r="ES16" s="396"/>
      <c r="ET16" s="396"/>
      <c r="EU16" s="396"/>
      <c r="EV16" s="396"/>
      <c r="EW16" s="396"/>
      <c r="EX16" s="396"/>
      <c r="EY16" s="396"/>
      <c r="EZ16" s="396"/>
      <c r="FA16" s="396"/>
      <c r="FB16" s="396"/>
      <c r="FC16" s="396"/>
      <c r="FD16" s="396"/>
      <c r="FE16" s="2" t="s">
        <v>126</v>
      </c>
      <c r="FI16" s="91">
        <v>0</v>
      </c>
      <c r="FJ16" s="91"/>
      <c r="FK16" s="91"/>
      <c r="FL16" s="91"/>
      <c r="FM16" s="91">
        <v>0</v>
      </c>
      <c r="FN16" s="91"/>
      <c r="FO16" s="91"/>
      <c r="FP16" s="91"/>
      <c r="FQ16" s="91"/>
      <c r="FR16" s="91"/>
      <c r="FS16" s="91"/>
      <c r="FT16" s="91"/>
    </row>
    <row r="17" spans="1:176" ht="2.25" customHeight="1" thickBot="1" x14ac:dyDescent="0.2">
      <c r="A17" s="149"/>
      <c r="B17" s="149"/>
    </row>
    <row r="18" spans="1:176" ht="5.25" customHeight="1" x14ac:dyDescent="0.15">
      <c r="A18" s="149"/>
      <c r="B18" s="149"/>
      <c r="C18" s="275" t="s">
        <v>19</v>
      </c>
      <c r="D18" s="275"/>
      <c r="E18" s="275"/>
      <c r="F18" s="275"/>
      <c r="G18" s="37" t="s">
        <v>20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275" t="s">
        <v>21</v>
      </c>
      <c r="AD18" s="275"/>
      <c r="AE18" s="275"/>
      <c r="AF18" s="307"/>
      <c r="AG18" s="304" t="s">
        <v>22</v>
      </c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5"/>
      <c r="BB18" s="305"/>
      <c r="BC18" s="305"/>
      <c r="BD18" s="305"/>
      <c r="BE18" s="305"/>
      <c r="BF18" s="305"/>
      <c r="BG18" s="305"/>
      <c r="BH18" s="305"/>
      <c r="BI18" s="305"/>
      <c r="BJ18" s="305"/>
      <c r="BK18" s="305"/>
      <c r="BL18" s="305"/>
      <c r="BM18" s="305"/>
      <c r="BN18" s="305"/>
      <c r="BO18" s="305"/>
      <c r="BP18" s="305"/>
      <c r="BQ18" s="302" t="s">
        <v>23</v>
      </c>
      <c r="BR18" s="302"/>
      <c r="BS18" s="302"/>
      <c r="BT18" s="302"/>
      <c r="BU18" s="302"/>
      <c r="BV18" s="302"/>
      <c r="BW18" s="302"/>
      <c r="BX18" s="302"/>
      <c r="BY18" s="305" t="s">
        <v>24</v>
      </c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305"/>
      <c r="CM18" s="305"/>
      <c r="CN18" s="305"/>
      <c r="CO18" s="305"/>
      <c r="CP18" s="305"/>
      <c r="CQ18" s="305"/>
      <c r="CR18" s="305"/>
      <c r="CS18" s="305"/>
      <c r="CT18" s="305"/>
      <c r="CU18" s="305"/>
      <c r="CV18" s="305"/>
      <c r="CW18" s="305"/>
      <c r="CX18" s="305"/>
      <c r="CY18" s="305"/>
      <c r="CZ18" s="393"/>
      <c r="DA18" s="400" t="s">
        <v>25</v>
      </c>
      <c r="DB18" s="397"/>
      <c r="DC18" s="397"/>
      <c r="DD18" s="397"/>
      <c r="DE18" s="397"/>
      <c r="DF18" s="397"/>
      <c r="DG18" s="397"/>
      <c r="DH18" s="397"/>
      <c r="DI18" s="397"/>
      <c r="DJ18" s="397"/>
      <c r="DK18" s="397" t="s">
        <v>26</v>
      </c>
      <c r="DL18" s="397"/>
      <c r="DM18" s="397"/>
      <c r="DN18" s="397"/>
      <c r="DO18" s="397"/>
      <c r="DP18" s="397"/>
      <c r="DQ18" s="397"/>
      <c r="DR18" s="397"/>
      <c r="DS18" s="397"/>
      <c r="DT18" s="397"/>
      <c r="DU18" s="74" t="s">
        <v>27</v>
      </c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5"/>
      <c r="FE18" s="502" t="s">
        <v>28</v>
      </c>
      <c r="FF18" s="503"/>
      <c r="FG18" s="503"/>
      <c r="FH18" s="503"/>
      <c r="FI18" s="503"/>
      <c r="FJ18" s="503"/>
      <c r="FK18" s="503"/>
      <c r="FL18" s="503"/>
      <c r="FM18" s="503"/>
      <c r="FN18" s="508"/>
      <c r="FO18" s="508"/>
      <c r="FP18" s="508"/>
      <c r="FQ18" s="511" t="s">
        <v>29</v>
      </c>
      <c r="FR18" s="511"/>
      <c r="FS18" s="511"/>
      <c r="FT18" s="512"/>
    </row>
    <row r="19" spans="1:176" ht="5.25" customHeight="1" x14ac:dyDescent="0.15">
      <c r="A19" s="149"/>
      <c r="B19" s="149"/>
      <c r="C19" s="276"/>
      <c r="D19" s="276"/>
      <c r="E19" s="276"/>
      <c r="F19" s="276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276"/>
      <c r="AD19" s="276"/>
      <c r="AE19" s="276"/>
      <c r="AF19" s="308"/>
      <c r="AG19" s="306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276"/>
      <c r="BR19" s="276"/>
      <c r="BS19" s="276"/>
      <c r="BT19" s="276"/>
      <c r="BU19" s="276"/>
      <c r="BV19" s="276"/>
      <c r="BW19" s="276"/>
      <c r="BX19" s="276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394"/>
      <c r="DA19" s="125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5"/>
      <c r="FE19" s="504"/>
      <c r="FF19" s="505"/>
      <c r="FG19" s="505"/>
      <c r="FH19" s="505"/>
      <c r="FI19" s="505"/>
      <c r="FJ19" s="505"/>
      <c r="FK19" s="505"/>
      <c r="FL19" s="505"/>
      <c r="FM19" s="505"/>
      <c r="FN19" s="509"/>
      <c r="FO19" s="509"/>
      <c r="FP19" s="509"/>
      <c r="FQ19" s="513"/>
      <c r="FR19" s="513"/>
      <c r="FS19" s="513"/>
      <c r="FT19" s="514"/>
    </row>
    <row r="20" spans="1:176" ht="5.25" customHeight="1" x14ac:dyDescent="0.15">
      <c r="A20" s="149"/>
      <c r="B20" s="149"/>
      <c r="C20" s="282" t="s">
        <v>30</v>
      </c>
      <c r="D20" s="282"/>
      <c r="E20" s="282"/>
      <c r="F20" s="282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282" t="s">
        <v>31</v>
      </c>
      <c r="AD20" s="282"/>
      <c r="AE20" s="282"/>
      <c r="AF20" s="283"/>
      <c r="AG20" s="306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282" t="s">
        <v>32</v>
      </c>
      <c r="BR20" s="282"/>
      <c r="BS20" s="282"/>
      <c r="BT20" s="282"/>
      <c r="BU20" s="282"/>
      <c r="BV20" s="282"/>
      <c r="BW20" s="282"/>
      <c r="BX20" s="282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394"/>
      <c r="DA20" s="401" t="s">
        <v>33</v>
      </c>
      <c r="DB20" s="402"/>
      <c r="DC20" s="402"/>
      <c r="DD20" s="402"/>
      <c r="DE20" s="402"/>
      <c r="DF20" s="402"/>
      <c r="DG20" s="402"/>
      <c r="DH20" s="402"/>
      <c r="DI20" s="402"/>
      <c r="DJ20" s="403"/>
      <c r="DK20" s="398" t="s">
        <v>34</v>
      </c>
      <c r="DL20" s="398"/>
      <c r="DM20" s="398"/>
      <c r="DN20" s="398"/>
      <c r="DO20" s="398"/>
      <c r="DP20" s="398"/>
      <c r="DQ20" s="398"/>
      <c r="DR20" s="398"/>
      <c r="DS20" s="398"/>
      <c r="DT20" s="398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5"/>
      <c r="FE20" s="504"/>
      <c r="FF20" s="505"/>
      <c r="FG20" s="505"/>
      <c r="FH20" s="505"/>
      <c r="FI20" s="505"/>
      <c r="FJ20" s="505"/>
      <c r="FK20" s="505"/>
      <c r="FL20" s="505"/>
      <c r="FM20" s="505"/>
      <c r="FN20" s="509"/>
      <c r="FO20" s="509"/>
      <c r="FP20" s="509"/>
      <c r="FQ20" s="513"/>
      <c r="FR20" s="513"/>
      <c r="FS20" s="513"/>
      <c r="FT20" s="514"/>
    </row>
    <row r="21" spans="1:176" ht="5.25" customHeight="1" x14ac:dyDescent="0.15">
      <c r="A21" s="149"/>
      <c r="B21" s="149"/>
      <c r="C21" s="284"/>
      <c r="D21" s="284"/>
      <c r="E21" s="284"/>
      <c r="F21" s="284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284"/>
      <c r="AD21" s="284"/>
      <c r="AE21" s="284"/>
      <c r="AF21" s="285"/>
      <c r="AG21" s="306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284"/>
      <c r="BR21" s="284"/>
      <c r="BS21" s="284"/>
      <c r="BT21" s="284"/>
      <c r="BU21" s="284"/>
      <c r="BV21" s="284"/>
      <c r="BW21" s="284"/>
      <c r="BX21" s="28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394"/>
      <c r="DA21" s="404"/>
      <c r="DB21" s="405"/>
      <c r="DC21" s="405"/>
      <c r="DD21" s="405"/>
      <c r="DE21" s="405"/>
      <c r="DF21" s="405"/>
      <c r="DG21" s="405"/>
      <c r="DH21" s="405"/>
      <c r="DI21" s="405"/>
      <c r="DJ21" s="406"/>
      <c r="DK21" s="399"/>
      <c r="DL21" s="399"/>
      <c r="DM21" s="399"/>
      <c r="DN21" s="399"/>
      <c r="DO21" s="399"/>
      <c r="DP21" s="399"/>
      <c r="DQ21" s="399"/>
      <c r="DR21" s="399"/>
      <c r="DS21" s="399"/>
      <c r="DT21" s="399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5"/>
      <c r="FE21" s="504"/>
      <c r="FF21" s="505"/>
      <c r="FG21" s="505"/>
      <c r="FH21" s="505"/>
      <c r="FI21" s="505"/>
      <c r="FJ21" s="505"/>
      <c r="FK21" s="505"/>
      <c r="FL21" s="505"/>
      <c r="FM21" s="505"/>
      <c r="FN21" s="509"/>
      <c r="FO21" s="509"/>
      <c r="FP21" s="509"/>
      <c r="FQ21" s="513"/>
      <c r="FR21" s="513"/>
      <c r="FS21" s="513"/>
      <c r="FT21" s="514"/>
    </row>
    <row r="22" spans="1:176" ht="9.75" customHeight="1" thickBot="1" x14ac:dyDescent="0.2">
      <c r="A22" s="149"/>
      <c r="B22" s="149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9" t="s">
        <v>35</v>
      </c>
      <c r="AD22" s="280"/>
      <c r="AE22" s="280"/>
      <c r="AF22" s="281"/>
      <c r="AG22" s="309" t="s">
        <v>36</v>
      </c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 t="s">
        <v>37</v>
      </c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392"/>
      <c r="DA22" s="413"/>
      <c r="DB22" s="76"/>
      <c r="DC22" s="76"/>
      <c r="DD22" s="76"/>
      <c r="DE22" s="76"/>
      <c r="DF22" s="76"/>
      <c r="DG22" s="76"/>
      <c r="DH22" s="76"/>
      <c r="DI22" s="76"/>
      <c r="DJ22" s="76"/>
      <c r="DK22" s="277"/>
      <c r="DL22" s="277"/>
      <c r="DM22" s="277"/>
      <c r="DN22" s="277"/>
      <c r="DO22" s="277"/>
      <c r="DP22" s="277"/>
      <c r="DQ22" s="277"/>
      <c r="DR22" s="277"/>
      <c r="DS22" s="277"/>
      <c r="DT22" s="277"/>
      <c r="DU22" s="76" t="s">
        <v>36</v>
      </c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7"/>
      <c r="FE22" s="506"/>
      <c r="FF22" s="507"/>
      <c r="FG22" s="507"/>
      <c r="FH22" s="507"/>
      <c r="FI22" s="507"/>
      <c r="FJ22" s="507"/>
      <c r="FK22" s="507"/>
      <c r="FL22" s="507"/>
      <c r="FM22" s="507"/>
      <c r="FN22" s="510"/>
      <c r="FO22" s="510"/>
      <c r="FP22" s="510"/>
      <c r="FQ22" s="515"/>
      <c r="FR22" s="515"/>
      <c r="FS22" s="515"/>
      <c r="FT22" s="516"/>
    </row>
    <row r="23" spans="1:176" ht="6" customHeight="1" x14ac:dyDescent="0.15">
      <c r="A23" s="19" t="str">
        <f>C23</f>
        <v>31</v>
      </c>
      <c r="B23" s="2">
        <f>MATCH(C23,Q料率_業種一括有期・建設!B1:B10,0)</f>
        <v>2</v>
      </c>
      <c r="C23" s="443" t="s">
        <v>38</v>
      </c>
      <c r="D23" s="444"/>
      <c r="E23" s="444"/>
      <c r="F23" s="445"/>
      <c r="G23" s="452" t="s">
        <v>39</v>
      </c>
      <c r="H23" s="453"/>
      <c r="I23" s="453"/>
      <c r="J23" s="454"/>
      <c r="K23" s="286" t="s">
        <v>40</v>
      </c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8"/>
      <c r="AC23" s="41" t="s">
        <v>41</v>
      </c>
      <c r="AD23" s="41"/>
      <c r="AE23" s="41"/>
      <c r="AF23" s="42"/>
      <c r="AG23" s="257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246"/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7"/>
      <c r="BQ23" s="41">
        <f ca="1">IF(C23="","",INDIRECT("Q料率_業種一括有期・建設!$H$"&amp; B23,TRUE))</f>
        <v>18</v>
      </c>
      <c r="BR23" s="41"/>
      <c r="BS23" s="41"/>
      <c r="BT23" s="41"/>
      <c r="BU23" s="41"/>
      <c r="BV23" s="41"/>
      <c r="BW23" s="41"/>
      <c r="BX23" s="41"/>
      <c r="BY23" s="326">
        <f ca="1">ROUNDDOWN(AG23*(BQ23/100)/1000,0)</f>
        <v>0</v>
      </c>
      <c r="BZ23" s="327"/>
      <c r="CA23" s="327"/>
      <c r="CB23" s="327"/>
      <c r="CC23" s="327"/>
      <c r="CD23" s="327"/>
      <c r="CE23" s="327"/>
      <c r="CF23" s="327"/>
      <c r="CG23" s="327"/>
      <c r="CH23" s="327"/>
      <c r="CI23" s="327"/>
      <c r="CJ23" s="327"/>
      <c r="CK23" s="327"/>
      <c r="CL23" s="327"/>
      <c r="CM23" s="327"/>
      <c r="CN23" s="327"/>
      <c r="CO23" s="327"/>
      <c r="CP23" s="327"/>
      <c r="CQ23" s="327"/>
      <c r="CR23" s="327"/>
      <c r="CS23" s="327"/>
      <c r="CT23" s="327"/>
      <c r="CU23" s="327"/>
      <c r="CV23" s="327"/>
      <c r="CW23" s="327"/>
      <c r="CX23" s="327"/>
      <c r="CY23" s="327"/>
      <c r="CZ23" s="328"/>
      <c r="DA23" s="325">
        <f ca="1">IF(C23="","",INDIRECT("Q料率_業種一括有期・建設!$D$"&amp;B23,TRUE))</f>
        <v>89</v>
      </c>
      <c r="DB23" s="41"/>
      <c r="DC23" s="41"/>
      <c r="DD23" s="41"/>
      <c r="DE23" s="41"/>
      <c r="DF23" s="41"/>
      <c r="DG23" s="41"/>
      <c r="DH23" s="41"/>
      <c r="DI23" s="41"/>
      <c r="DJ23" s="41"/>
      <c r="DK23" s="332"/>
      <c r="DL23" s="332"/>
      <c r="DM23" s="332"/>
      <c r="DN23" s="332"/>
      <c r="DO23" s="332"/>
      <c r="DP23" s="332"/>
      <c r="DQ23" s="332"/>
      <c r="DR23" s="332"/>
      <c r="DS23" s="332"/>
      <c r="DT23" s="332"/>
      <c r="DU23" s="371">
        <f ca="1">ROUNDDOWN(IF(DK23="",BY23*DA23,BY23*DK23),0)</f>
        <v>0</v>
      </c>
      <c r="DV23" s="372"/>
      <c r="DW23" s="372"/>
      <c r="DX23" s="372"/>
      <c r="DY23" s="372"/>
      <c r="DZ23" s="372"/>
      <c r="EA23" s="372"/>
      <c r="EB23" s="372"/>
      <c r="EC23" s="372"/>
      <c r="ED23" s="372"/>
      <c r="EE23" s="372"/>
      <c r="EF23" s="372"/>
      <c r="EG23" s="372"/>
      <c r="EH23" s="372"/>
      <c r="EI23" s="372"/>
      <c r="EJ23" s="372"/>
      <c r="EK23" s="372"/>
      <c r="EL23" s="372"/>
      <c r="EM23" s="372"/>
      <c r="EN23" s="372"/>
      <c r="EO23" s="372"/>
      <c r="EP23" s="372"/>
      <c r="EQ23" s="372"/>
      <c r="ER23" s="372"/>
      <c r="ES23" s="372"/>
      <c r="ET23" s="372"/>
      <c r="EU23" s="372"/>
      <c r="EV23" s="372"/>
      <c r="EW23" s="372"/>
      <c r="EX23" s="372"/>
      <c r="EY23" s="372"/>
      <c r="EZ23" s="372"/>
      <c r="FA23" s="372"/>
      <c r="FB23" s="372"/>
      <c r="FC23" s="372"/>
      <c r="FD23" s="373"/>
      <c r="FE23" s="470" t="s">
        <v>42</v>
      </c>
      <c r="FF23" s="471"/>
      <c r="FG23" s="471"/>
      <c r="FH23" s="471"/>
      <c r="FI23" s="471"/>
      <c r="FJ23" s="471"/>
      <c r="FK23" s="471"/>
      <c r="FL23" s="471"/>
      <c r="FM23" s="471"/>
      <c r="FN23" s="471"/>
      <c r="FO23" s="471"/>
      <c r="FP23" s="471"/>
      <c r="FQ23" s="471"/>
      <c r="FR23" s="471"/>
      <c r="FS23" s="471"/>
      <c r="FT23" s="472"/>
    </row>
    <row r="24" spans="1:176" ht="6" customHeight="1" x14ac:dyDescent="0.15">
      <c r="A24" s="18"/>
      <c r="C24" s="446"/>
      <c r="D24" s="447"/>
      <c r="E24" s="447"/>
      <c r="F24" s="448"/>
      <c r="G24" s="455"/>
      <c r="H24" s="456"/>
      <c r="I24" s="456"/>
      <c r="J24" s="457"/>
      <c r="K24" s="289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1"/>
      <c r="AC24" s="41"/>
      <c r="AD24" s="41"/>
      <c r="AE24" s="41"/>
      <c r="AF24" s="42"/>
      <c r="AG24" s="248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50"/>
      <c r="BQ24" s="41"/>
      <c r="BR24" s="41"/>
      <c r="BS24" s="41"/>
      <c r="BT24" s="41"/>
      <c r="BU24" s="41"/>
      <c r="BV24" s="41"/>
      <c r="BW24" s="41"/>
      <c r="BX24" s="41"/>
      <c r="BY24" s="329"/>
      <c r="BZ24" s="330"/>
      <c r="CA24" s="330"/>
      <c r="CB24" s="330"/>
      <c r="CC24" s="330"/>
      <c r="CD24" s="330"/>
      <c r="CE24" s="330"/>
      <c r="CF24" s="330"/>
      <c r="CG24" s="330"/>
      <c r="CH24" s="330"/>
      <c r="CI24" s="330"/>
      <c r="CJ24" s="330"/>
      <c r="CK24" s="330"/>
      <c r="CL24" s="330"/>
      <c r="CM24" s="330"/>
      <c r="CN24" s="330"/>
      <c r="CO24" s="330"/>
      <c r="CP24" s="330"/>
      <c r="CQ24" s="330"/>
      <c r="CR24" s="330"/>
      <c r="CS24" s="330"/>
      <c r="CT24" s="330"/>
      <c r="CU24" s="330"/>
      <c r="CV24" s="330"/>
      <c r="CW24" s="330"/>
      <c r="CX24" s="330"/>
      <c r="CY24" s="330"/>
      <c r="CZ24" s="331"/>
      <c r="DA24" s="325"/>
      <c r="DB24" s="41"/>
      <c r="DC24" s="41"/>
      <c r="DD24" s="41"/>
      <c r="DE24" s="41"/>
      <c r="DF24" s="41"/>
      <c r="DG24" s="41"/>
      <c r="DH24" s="41"/>
      <c r="DI24" s="41"/>
      <c r="DJ24" s="41"/>
      <c r="DK24" s="332"/>
      <c r="DL24" s="332"/>
      <c r="DM24" s="332"/>
      <c r="DN24" s="332"/>
      <c r="DO24" s="332"/>
      <c r="DP24" s="332"/>
      <c r="DQ24" s="332"/>
      <c r="DR24" s="332"/>
      <c r="DS24" s="332"/>
      <c r="DT24" s="332"/>
      <c r="DU24" s="374"/>
      <c r="DV24" s="375"/>
      <c r="DW24" s="375"/>
      <c r="DX24" s="375"/>
      <c r="DY24" s="375"/>
      <c r="DZ24" s="375"/>
      <c r="EA24" s="375"/>
      <c r="EB24" s="375"/>
      <c r="EC24" s="375"/>
      <c r="ED24" s="375"/>
      <c r="EE24" s="375"/>
      <c r="EF24" s="375"/>
      <c r="EG24" s="375"/>
      <c r="EH24" s="375"/>
      <c r="EI24" s="375"/>
      <c r="EJ24" s="375"/>
      <c r="EK24" s="375"/>
      <c r="EL24" s="375"/>
      <c r="EM24" s="375"/>
      <c r="EN24" s="375"/>
      <c r="EO24" s="375"/>
      <c r="EP24" s="375"/>
      <c r="EQ24" s="375"/>
      <c r="ER24" s="375"/>
      <c r="ES24" s="375"/>
      <c r="ET24" s="375"/>
      <c r="EU24" s="375"/>
      <c r="EV24" s="375"/>
      <c r="EW24" s="375"/>
      <c r="EX24" s="375"/>
      <c r="EY24" s="375"/>
      <c r="EZ24" s="375"/>
      <c r="FA24" s="375"/>
      <c r="FB24" s="375"/>
      <c r="FC24" s="375"/>
      <c r="FD24" s="376"/>
      <c r="FE24" s="473"/>
      <c r="FF24" s="474"/>
      <c r="FG24" s="474"/>
      <c r="FH24" s="474"/>
      <c r="FI24" s="474"/>
      <c r="FJ24" s="474"/>
      <c r="FK24" s="474"/>
      <c r="FL24" s="474"/>
      <c r="FM24" s="474"/>
      <c r="FN24" s="474"/>
      <c r="FO24" s="474"/>
      <c r="FP24" s="474"/>
      <c r="FQ24" s="474"/>
      <c r="FR24" s="474"/>
      <c r="FS24" s="474"/>
      <c r="FT24" s="475"/>
    </row>
    <row r="25" spans="1:176" ht="6" customHeight="1" x14ac:dyDescent="0.15">
      <c r="A25" s="18"/>
      <c r="C25" s="446"/>
      <c r="D25" s="447"/>
      <c r="E25" s="447"/>
      <c r="F25" s="448"/>
      <c r="G25" s="455"/>
      <c r="H25" s="456"/>
      <c r="I25" s="456"/>
      <c r="J25" s="457"/>
      <c r="K25" s="289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1"/>
      <c r="AC25" s="347" t="s">
        <v>43</v>
      </c>
      <c r="AD25" s="347"/>
      <c r="AE25" s="347"/>
      <c r="AF25" s="348"/>
      <c r="AG25" s="251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2"/>
      <c r="BH25" s="252"/>
      <c r="BI25" s="252"/>
      <c r="BJ25" s="252"/>
      <c r="BK25" s="252"/>
      <c r="BL25" s="252"/>
      <c r="BM25" s="252"/>
      <c r="BN25" s="252"/>
      <c r="BO25" s="252"/>
      <c r="BP25" s="253"/>
      <c r="BQ25" s="41">
        <f ca="1">IF(C23="","",INDIRECT("Q料率_業種一括有期・建設!$I$"&amp; B23,TRUE))</f>
        <v>19</v>
      </c>
      <c r="BR25" s="41"/>
      <c r="BS25" s="41"/>
      <c r="BT25" s="41"/>
      <c r="BU25" s="41"/>
      <c r="BV25" s="41"/>
      <c r="BW25" s="41"/>
      <c r="BX25" s="41"/>
      <c r="BY25" s="313">
        <f ca="1">ROUNDDOWN(AG25*(BQ25/100)/1000,0)</f>
        <v>0</v>
      </c>
      <c r="BZ25" s="314"/>
      <c r="CA25" s="314"/>
      <c r="CB25" s="314"/>
      <c r="CC25" s="314"/>
      <c r="CD25" s="314"/>
      <c r="CE25" s="314"/>
      <c r="CF25" s="314"/>
      <c r="CG25" s="314"/>
      <c r="CH25" s="314"/>
      <c r="CI25" s="314"/>
      <c r="CJ25" s="314"/>
      <c r="CK25" s="314"/>
      <c r="CL25" s="314"/>
      <c r="CM25" s="314"/>
      <c r="CN25" s="314"/>
      <c r="CO25" s="314"/>
      <c r="CP25" s="314"/>
      <c r="CQ25" s="314"/>
      <c r="CR25" s="314"/>
      <c r="CS25" s="314"/>
      <c r="CT25" s="314"/>
      <c r="CU25" s="314"/>
      <c r="CV25" s="314"/>
      <c r="CW25" s="314"/>
      <c r="CX25" s="314"/>
      <c r="CY25" s="314"/>
      <c r="CZ25" s="315"/>
      <c r="DA25" s="325">
        <f ca="1">IF(C23="","",INDIRECT("Q料率_業種一括有期・建設!$E$"&amp;B23,TRUE))</f>
        <v>79</v>
      </c>
      <c r="DB25" s="41"/>
      <c r="DC25" s="41"/>
      <c r="DD25" s="41"/>
      <c r="DE25" s="41"/>
      <c r="DF25" s="41"/>
      <c r="DG25" s="41"/>
      <c r="DH25" s="41"/>
      <c r="DI25" s="41"/>
      <c r="DJ25" s="41"/>
      <c r="DK25" s="332"/>
      <c r="DL25" s="332"/>
      <c r="DM25" s="332"/>
      <c r="DN25" s="332"/>
      <c r="DO25" s="332"/>
      <c r="DP25" s="332"/>
      <c r="DQ25" s="332"/>
      <c r="DR25" s="332"/>
      <c r="DS25" s="332"/>
      <c r="DT25" s="332"/>
      <c r="DU25" s="84">
        <f ca="1">ROUNDDOWN(IF(DK25="",BY25*DA25,BY25*DK25),0)</f>
        <v>0</v>
      </c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6"/>
      <c r="FE25" s="473"/>
      <c r="FF25" s="474"/>
      <c r="FG25" s="474"/>
      <c r="FH25" s="474"/>
      <c r="FI25" s="474"/>
      <c r="FJ25" s="474"/>
      <c r="FK25" s="474"/>
      <c r="FL25" s="474"/>
      <c r="FM25" s="474"/>
      <c r="FN25" s="474"/>
      <c r="FO25" s="474"/>
      <c r="FP25" s="474"/>
      <c r="FQ25" s="474"/>
      <c r="FR25" s="474"/>
      <c r="FS25" s="474"/>
      <c r="FT25" s="475"/>
    </row>
    <row r="26" spans="1:176" ht="6" customHeight="1" x14ac:dyDescent="0.15">
      <c r="A26" s="18"/>
      <c r="C26" s="446"/>
      <c r="D26" s="447"/>
      <c r="E26" s="447"/>
      <c r="F26" s="448"/>
      <c r="G26" s="455"/>
      <c r="H26" s="456"/>
      <c r="I26" s="456"/>
      <c r="J26" s="457"/>
      <c r="K26" s="289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1"/>
      <c r="AC26" s="347"/>
      <c r="AD26" s="347"/>
      <c r="AE26" s="347"/>
      <c r="AF26" s="348"/>
      <c r="AG26" s="254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  <c r="BJ26" s="255"/>
      <c r="BK26" s="255"/>
      <c r="BL26" s="255"/>
      <c r="BM26" s="255"/>
      <c r="BN26" s="255"/>
      <c r="BO26" s="255"/>
      <c r="BP26" s="256"/>
      <c r="BQ26" s="41"/>
      <c r="BR26" s="41"/>
      <c r="BS26" s="41"/>
      <c r="BT26" s="41"/>
      <c r="BU26" s="41"/>
      <c r="BV26" s="41"/>
      <c r="BW26" s="41"/>
      <c r="BX26" s="41"/>
      <c r="BY26" s="316"/>
      <c r="BZ26" s="317"/>
      <c r="CA26" s="317"/>
      <c r="CB26" s="317"/>
      <c r="CC26" s="317"/>
      <c r="CD26" s="317"/>
      <c r="CE26" s="317"/>
      <c r="CF26" s="317"/>
      <c r="CG26" s="317"/>
      <c r="CH26" s="317"/>
      <c r="CI26" s="317"/>
      <c r="CJ26" s="317"/>
      <c r="CK26" s="317"/>
      <c r="CL26" s="317"/>
      <c r="CM26" s="317"/>
      <c r="CN26" s="317"/>
      <c r="CO26" s="317"/>
      <c r="CP26" s="317"/>
      <c r="CQ26" s="317"/>
      <c r="CR26" s="317"/>
      <c r="CS26" s="317"/>
      <c r="CT26" s="317"/>
      <c r="CU26" s="317"/>
      <c r="CV26" s="317"/>
      <c r="CW26" s="317"/>
      <c r="CX26" s="317"/>
      <c r="CY26" s="317"/>
      <c r="CZ26" s="318"/>
      <c r="DA26" s="325"/>
      <c r="DB26" s="41"/>
      <c r="DC26" s="41"/>
      <c r="DD26" s="41"/>
      <c r="DE26" s="41"/>
      <c r="DF26" s="41"/>
      <c r="DG26" s="41"/>
      <c r="DH26" s="41"/>
      <c r="DI26" s="41"/>
      <c r="DJ26" s="41"/>
      <c r="DK26" s="332"/>
      <c r="DL26" s="332"/>
      <c r="DM26" s="332"/>
      <c r="DN26" s="332"/>
      <c r="DO26" s="332"/>
      <c r="DP26" s="332"/>
      <c r="DQ26" s="332"/>
      <c r="DR26" s="332"/>
      <c r="DS26" s="332"/>
      <c r="DT26" s="332"/>
      <c r="DU26" s="87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9"/>
      <c r="FE26" s="5"/>
      <c r="FK26" s="476"/>
      <c r="FL26" s="477"/>
      <c r="FM26" s="477"/>
      <c r="FN26" s="477"/>
      <c r="FO26" s="478"/>
      <c r="FT26" s="6"/>
    </row>
    <row r="27" spans="1:176" ht="6" customHeight="1" x14ac:dyDescent="0.15">
      <c r="A27" s="18"/>
      <c r="C27" s="446"/>
      <c r="D27" s="447"/>
      <c r="E27" s="447"/>
      <c r="F27" s="448"/>
      <c r="G27" s="455"/>
      <c r="H27" s="456"/>
      <c r="I27" s="456"/>
      <c r="J27" s="457"/>
      <c r="K27" s="289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1"/>
      <c r="AC27" s="345" t="s">
        <v>44</v>
      </c>
      <c r="AD27" s="345"/>
      <c r="AE27" s="345"/>
      <c r="AF27" s="346"/>
      <c r="AG27" s="245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7"/>
      <c r="BQ27" s="41">
        <f ca="1">IF(C23="","",INDIRECT("Q料率_業種一括有期・建設!$J$"&amp; B23,TRUE))</f>
        <v>19</v>
      </c>
      <c r="BR27" s="41"/>
      <c r="BS27" s="41"/>
      <c r="BT27" s="41"/>
      <c r="BU27" s="41"/>
      <c r="BV27" s="41"/>
      <c r="BW27" s="41"/>
      <c r="BX27" s="41"/>
      <c r="BY27" s="239">
        <f ca="1">ROUNDDOWN(AG27*(BQ27/100)/1000,0)</f>
        <v>0</v>
      </c>
      <c r="BZ27" s="240"/>
      <c r="CA27" s="240"/>
      <c r="CB27" s="240"/>
      <c r="CC27" s="240"/>
      <c r="CD27" s="240"/>
      <c r="CE27" s="240"/>
      <c r="CF27" s="240"/>
      <c r="CG27" s="240"/>
      <c r="CH27" s="240"/>
      <c r="CI27" s="240"/>
      <c r="CJ27" s="240"/>
      <c r="CK27" s="240"/>
      <c r="CL27" s="240"/>
      <c r="CM27" s="240"/>
      <c r="CN27" s="240"/>
      <c r="CO27" s="240"/>
      <c r="CP27" s="240"/>
      <c r="CQ27" s="240"/>
      <c r="CR27" s="240"/>
      <c r="CS27" s="240"/>
      <c r="CT27" s="240"/>
      <c r="CU27" s="240"/>
      <c r="CV27" s="240"/>
      <c r="CW27" s="240"/>
      <c r="CX27" s="240"/>
      <c r="CY27" s="240"/>
      <c r="CZ27" s="241"/>
      <c r="DA27" s="325">
        <f ca="1">IF(C23="","",INDIRECT("Q料率_業種一括有期・建設!$F$"&amp;B23,TRUE))</f>
        <v>62</v>
      </c>
      <c r="DB27" s="41"/>
      <c r="DC27" s="41"/>
      <c r="DD27" s="41"/>
      <c r="DE27" s="41"/>
      <c r="DF27" s="41"/>
      <c r="DG27" s="41"/>
      <c r="DH27" s="41"/>
      <c r="DI27" s="41"/>
      <c r="DJ27" s="41"/>
      <c r="DK27" s="332"/>
      <c r="DL27" s="332"/>
      <c r="DM27" s="332"/>
      <c r="DN27" s="332"/>
      <c r="DO27" s="332"/>
      <c r="DP27" s="332"/>
      <c r="DQ27" s="332"/>
      <c r="DR27" s="332"/>
      <c r="DS27" s="332"/>
      <c r="DT27" s="332"/>
      <c r="DU27" s="377">
        <f ca="1">ROUNDDOWN(IF(DK27="",BY27*DA27,BY27*DK27),0)</f>
        <v>0</v>
      </c>
      <c r="DV27" s="378"/>
      <c r="DW27" s="378"/>
      <c r="DX27" s="378"/>
      <c r="DY27" s="378"/>
      <c r="DZ27" s="378"/>
      <c r="EA27" s="378"/>
      <c r="EB27" s="378"/>
      <c r="EC27" s="378"/>
      <c r="ED27" s="378"/>
      <c r="EE27" s="378"/>
      <c r="EF27" s="378"/>
      <c r="EG27" s="378"/>
      <c r="EH27" s="378"/>
      <c r="EI27" s="378"/>
      <c r="EJ27" s="378"/>
      <c r="EK27" s="378"/>
      <c r="EL27" s="378"/>
      <c r="EM27" s="378"/>
      <c r="EN27" s="378"/>
      <c r="EO27" s="378"/>
      <c r="EP27" s="378"/>
      <c r="EQ27" s="378"/>
      <c r="ER27" s="378"/>
      <c r="ES27" s="378"/>
      <c r="ET27" s="378"/>
      <c r="EU27" s="378"/>
      <c r="EV27" s="378"/>
      <c r="EW27" s="378"/>
      <c r="EX27" s="378"/>
      <c r="EY27" s="378"/>
      <c r="EZ27" s="378"/>
      <c r="FA27" s="378"/>
      <c r="FB27" s="378"/>
      <c r="FC27" s="378"/>
      <c r="FD27" s="379"/>
      <c r="FE27" s="5"/>
      <c r="FK27" s="479"/>
      <c r="FL27" s="480"/>
      <c r="FM27" s="480"/>
      <c r="FN27" s="480"/>
      <c r="FO27" s="481"/>
      <c r="FP27" s="272" t="s">
        <v>45</v>
      </c>
      <c r="FQ27" s="272"/>
      <c r="FR27" s="272"/>
      <c r="FT27" s="6"/>
    </row>
    <row r="28" spans="1:176" ht="6" customHeight="1" x14ac:dyDescent="0.15">
      <c r="A28" s="18"/>
      <c r="C28" s="446"/>
      <c r="D28" s="447"/>
      <c r="E28" s="447"/>
      <c r="F28" s="448"/>
      <c r="G28" s="455"/>
      <c r="H28" s="456"/>
      <c r="I28" s="456"/>
      <c r="J28" s="457"/>
      <c r="K28" s="289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1"/>
      <c r="AC28" s="345"/>
      <c r="AD28" s="345"/>
      <c r="AE28" s="345"/>
      <c r="AF28" s="346"/>
      <c r="AG28" s="248"/>
      <c r="AH28" s="249"/>
      <c r="AI28" s="249"/>
      <c r="AJ28" s="249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49"/>
      <c r="AY28" s="249"/>
      <c r="AZ28" s="249"/>
      <c r="BA28" s="249"/>
      <c r="BB28" s="249"/>
      <c r="BC28" s="249"/>
      <c r="BD28" s="249"/>
      <c r="BE28" s="249"/>
      <c r="BF28" s="249"/>
      <c r="BG28" s="249"/>
      <c r="BH28" s="249"/>
      <c r="BI28" s="249"/>
      <c r="BJ28" s="249"/>
      <c r="BK28" s="249"/>
      <c r="BL28" s="249"/>
      <c r="BM28" s="249"/>
      <c r="BN28" s="249"/>
      <c r="BO28" s="249"/>
      <c r="BP28" s="250"/>
      <c r="BQ28" s="41"/>
      <c r="BR28" s="41"/>
      <c r="BS28" s="41"/>
      <c r="BT28" s="41"/>
      <c r="BU28" s="41"/>
      <c r="BV28" s="41"/>
      <c r="BW28" s="41"/>
      <c r="BX28" s="41"/>
      <c r="BY28" s="242"/>
      <c r="BZ28" s="243"/>
      <c r="CA28" s="243"/>
      <c r="CB28" s="243"/>
      <c r="CC28" s="243"/>
      <c r="CD28" s="243"/>
      <c r="CE28" s="243"/>
      <c r="CF28" s="243"/>
      <c r="CG28" s="243"/>
      <c r="CH28" s="243"/>
      <c r="CI28" s="243"/>
      <c r="CJ28" s="243"/>
      <c r="CK28" s="243"/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3"/>
      <c r="CW28" s="243"/>
      <c r="CX28" s="243"/>
      <c r="CY28" s="243"/>
      <c r="CZ28" s="244"/>
      <c r="DA28" s="325"/>
      <c r="DB28" s="41"/>
      <c r="DC28" s="41"/>
      <c r="DD28" s="41"/>
      <c r="DE28" s="41"/>
      <c r="DF28" s="41"/>
      <c r="DG28" s="41"/>
      <c r="DH28" s="41"/>
      <c r="DI28" s="41"/>
      <c r="DJ28" s="41"/>
      <c r="DK28" s="332"/>
      <c r="DL28" s="332"/>
      <c r="DM28" s="332"/>
      <c r="DN28" s="332"/>
      <c r="DO28" s="332"/>
      <c r="DP28" s="332"/>
      <c r="DQ28" s="332"/>
      <c r="DR28" s="332"/>
      <c r="DS28" s="332"/>
      <c r="DT28" s="332"/>
      <c r="DU28" s="380"/>
      <c r="DV28" s="381"/>
      <c r="DW28" s="381"/>
      <c r="DX28" s="381"/>
      <c r="DY28" s="381"/>
      <c r="DZ28" s="381"/>
      <c r="EA28" s="381"/>
      <c r="EB28" s="381"/>
      <c r="EC28" s="381"/>
      <c r="ED28" s="381"/>
      <c r="EE28" s="381"/>
      <c r="EF28" s="381"/>
      <c r="EG28" s="381"/>
      <c r="EH28" s="381"/>
      <c r="EI28" s="381"/>
      <c r="EJ28" s="381"/>
      <c r="EK28" s="381"/>
      <c r="EL28" s="381"/>
      <c r="EM28" s="381"/>
      <c r="EN28" s="381"/>
      <c r="EO28" s="381"/>
      <c r="EP28" s="381"/>
      <c r="EQ28" s="381"/>
      <c r="ER28" s="381"/>
      <c r="ES28" s="381"/>
      <c r="ET28" s="381"/>
      <c r="EU28" s="381"/>
      <c r="EV28" s="381"/>
      <c r="EW28" s="381"/>
      <c r="EX28" s="381"/>
      <c r="EY28" s="381"/>
      <c r="EZ28" s="381"/>
      <c r="FA28" s="381"/>
      <c r="FB28" s="381"/>
      <c r="FC28" s="381"/>
      <c r="FD28" s="382"/>
      <c r="FE28" s="5"/>
      <c r="FK28" s="482"/>
      <c r="FL28" s="483"/>
      <c r="FM28" s="483"/>
      <c r="FN28" s="483"/>
      <c r="FO28" s="484"/>
      <c r="FP28" s="272"/>
      <c r="FQ28" s="272"/>
      <c r="FR28" s="272"/>
      <c r="FT28" s="6"/>
    </row>
    <row r="29" spans="1:176" ht="6" customHeight="1" thickBot="1" x14ac:dyDescent="0.2">
      <c r="A29" s="18"/>
      <c r="C29" s="446"/>
      <c r="D29" s="447"/>
      <c r="E29" s="447"/>
      <c r="F29" s="448"/>
      <c r="G29" s="455"/>
      <c r="H29" s="456"/>
      <c r="I29" s="456"/>
      <c r="J29" s="457"/>
      <c r="K29" s="289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1"/>
      <c r="AC29" s="355" t="s">
        <v>46</v>
      </c>
      <c r="AD29" s="355"/>
      <c r="AE29" s="355"/>
      <c r="AF29" s="356"/>
      <c r="AG29" s="349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350"/>
      <c r="BC29" s="350"/>
      <c r="BD29" s="350"/>
      <c r="BE29" s="350"/>
      <c r="BF29" s="350"/>
      <c r="BG29" s="350"/>
      <c r="BH29" s="350"/>
      <c r="BI29" s="350"/>
      <c r="BJ29" s="350"/>
      <c r="BK29" s="350"/>
      <c r="BL29" s="350"/>
      <c r="BM29" s="350"/>
      <c r="BN29" s="350"/>
      <c r="BO29" s="350"/>
      <c r="BP29" s="351"/>
      <c r="BQ29" s="41">
        <f ca="1">IF(C23="","",INDIRECT("Q料率_業種一括有期・建設!$K$"&amp; B23,TRUE))</f>
        <v>19</v>
      </c>
      <c r="BR29" s="41"/>
      <c r="BS29" s="41"/>
      <c r="BT29" s="41"/>
      <c r="BU29" s="41"/>
      <c r="BV29" s="41"/>
      <c r="BW29" s="41"/>
      <c r="BX29" s="41"/>
      <c r="BY29" s="334">
        <f ca="1">ROUNDDOWN(AG29*(BQ29/100)/1000,0)</f>
        <v>0</v>
      </c>
      <c r="BZ29" s="335"/>
      <c r="CA29" s="335"/>
      <c r="CB29" s="335"/>
      <c r="CC29" s="335"/>
      <c r="CD29" s="335"/>
      <c r="CE29" s="335"/>
      <c r="CF29" s="335"/>
      <c r="CG29" s="335"/>
      <c r="CH29" s="335"/>
      <c r="CI29" s="335"/>
      <c r="CJ29" s="335"/>
      <c r="CK29" s="335"/>
      <c r="CL29" s="335"/>
      <c r="CM29" s="335"/>
      <c r="CN29" s="335"/>
      <c r="CO29" s="335"/>
      <c r="CP29" s="335"/>
      <c r="CQ29" s="335"/>
      <c r="CR29" s="335"/>
      <c r="CS29" s="335"/>
      <c r="CT29" s="335"/>
      <c r="CU29" s="335"/>
      <c r="CV29" s="335"/>
      <c r="CW29" s="335"/>
      <c r="CX29" s="335"/>
      <c r="CY29" s="335"/>
      <c r="CZ29" s="336"/>
      <c r="DA29" s="325">
        <f ca="1">IF(C23="","",INDIRECT("Q料率_業種一括有期・建設!$G$"&amp;B23,TRUE))</f>
        <v>34</v>
      </c>
      <c r="DB29" s="41"/>
      <c r="DC29" s="41"/>
      <c r="DD29" s="41"/>
      <c r="DE29" s="41"/>
      <c r="DF29" s="41"/>
      <c r="DG29" s="41"/>
      <c r="DH29" s="41"/>
      <c r="DI29" s="41"/>
      <c r="DJ29" s="41"/>
      <c r="DK29" s="332"/>
      <c r="DL29" s="332"/>
      <c r="DM29" s="332"/>
      <c r="DN29" s="332"/>
      <c r="DO29" s="332"/>
      <c r="DP29" s="332"/>
      <c r="DQ29" s="332"/>
      <c r="DR29" s="332"/>
      <c r="DS29" s="332"/>
      <c r="DT29" s="332"/>
      <c r="DU29" s="78">
        <f ca="1">ROUNDDOWN(IF(DK29="",BY29*DA29,BY29*DK29),0)</f>
        <v>0</v>
      </c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80"/>
      <c r="FE29" s="7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9"/>
    </row>
    <row r="30" spans="1:176" ht="6" customHeight="1" x14ac:dyDescent="0.15">
      <c r="A30" s="18"/>
      <c r="C30" s="449"/>
      <c r="D30" s="450"/>
      <c r="E30" s="450"/>
      <c r="F30" s="451"/>
      <c r="G30" s="455"/>
      <c r="H30" s="456"/>
      <c r="I30" s="456"/>
      <c r="J30" s="457"/>
      <c r="K30" s="292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4"/>
      <c r="AC30" s="355"/>
      <c r="AD30" s="355"/>
      <c r="AE30" s="355"/>
      <c r="AF30" s="356"/>
      <c r="AG30" s="352"/>
      <c r="AH30" s="353"/>
      <c r="AI30" s="353"/>
      <c r="AJ30" s="353"/>
      <c r="AK30" s="353"/>
      <c r="AL30" s="353"/>
      <c r="AM30" s="353"/>
      <c r="AN30" s="353"/>
      <c r="AO30" s="353"/>
      <c r="AP30" s="353"/>
      <c r="AQ30" s="353"/>
      <c r="AR30" s="353"/>
      <c r="AS30" s="353"/>
      <c r="AT30" s="353"/>
      <c r="AU30" s="353"/>
      <c r="AV30" s="353"/>
      <c r="AW30" s="353"/>
      <c r="AX30" s="353"/>
      <c r="AY30" s="353"/>
      <c r="AZ30" s="353"/>
      <c r="BA30" s="353"/>
      <c r="BB30" s="353"/>
      <c r="BC30" s="353"/>
      <c r="BD30" s="353"/>
      <c r="BE30" s="353"/>
      <c r="BF30" s="353"/>
      <c r="BG30" s="353"/>
      <c r="BH30" s="353"/>
      <c r="BI30" s="353"/>
      <c r="BJ30" s="353"/>
      <c r="BK30" s="353"/>
      <c r="BL30" s="353"/>
      <c r="BM30" s="353"/>
      <c r="BN30" s="353"/>
      <c r="BO30" s="353"/>
      <c r="BP30" s="354"/>
      <c r="BQ30" s="41"/>
      <c r="BR30" s="41"/>
      <c r="BS30" s="41"/>
      <c r="BT30" s="41"/>
      <c r="BU30" s="41"/>
      <c r="BV30" s="41"/>
      <c r="BW30" s="41"/>
      <c r="BX30" s="41"/>
      <c r="BY30" s="337"/>
      <c r="BZ30" s="338"/>
      <c r="CA30" s="338"/>
      <c r="CB30" s="338"/>
      <c r="CC30" s="338"/>
      <c r="CD30" s="338"/>
      <c r="CE30" s="338"/>
      <c r="CF30" s="338"/>
      <c r="CG30" s="338"/>
      <c r="CH30" s="338"/>
      <c r="CI30" s="338"/>
      <c r="CJ30" s="338"/>
      <c r="CK30" s="338"/>
      <c r="CL30" s="338"/>
      <c r="CM30" s="338"/>
      <c r="CN30" s="338"/>
      <c r="CO30" s="338"/>
      <c r="CP30" s="338"/>
      <c r="CQ30" s="338"/>
      <c r="CR30" s="338"/>
      <c r="CS30" s="338"/>
      <c r="CT30" s="338"/>
      <c r="CU30" s="338"/>
      <c r="CV30" s="338"/>
      <c r="CW30" s="338"/>
      <c r="CX30" s="338"/>
      <c r="CY30" s="338"/>
      <c r="CZ30" s="339"/>
      <c r="DA30" s="325"/>
      <c r="DB30" s="41"/>
      <c r="DC30" s="41"/>
      <c r="DD30" s="41"/>
      <c r="DE30" s="41"/>
      <c r="DF30" s="41"/>
      <c r="DG30" s="41"/>
      <c r="DH30" s="41"/>
      <c r="DI30" s="41"/>
      <c r="DJ30" s="41"/>
      <c r="DK30" s="332"/>
      <c r="DL30" s="332"/>
      <c r="DM30" s="332"/>
      <c r="DN30" s="332"/>
      <c r="DO30" s="332"/>
      <c r="DP30" s="332"/>
      <c r="DQ30" s="332"/>
      <c r="DR30" s="332"/>
      <c r="DS30" s="332"/>
      <c r="DT30" s="332"/>
      <c r="DU30" s="81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3"/>
      <c r="FE30" s="470" t="s">
        <v>47</v>
      </c>
      <c r="FF30" s="471"/>
      <c r="FG30" s="471"/>
      <c r="FH30" s="471"/>
      <c r="FI30" s="471"/>
      <c r="FJ30" s="471"/>
      <c r="FK30" s="471"/>
      <c r="FL30" s="471"/>
      <c r="FM30" s="471"/>
      <c r="FN30" s="471"/>
      <c r="FO30" s="471"/>
      <c r="FP30" s="471"/>
      <c r="FQ30" s="471"/>
      <c r="FR30" s="471"/>
      <c r="FS30" s="471"/>
      <c r="FT30" s="472"/>
    </row>
    <row r="31" spans="1:176" ht="6" customHeight="1" x14ac:dyDescent="0.15">
      <c r="A31" s="19" t="str">
        <f>C31</f>
        <v>32</v>
      </c>
      <c r="B31" s="2">
        <f>MATCH(C31,Q料率_業種一括有期・建設!B1:B10,0)</f>
        <v>3</v>
      </c>
      <c r="C31" s="443" t="s">
        <v>48</v>
      </c>
      <c r="D31" s="444"/>
      <c r="E31" s="444"/>
      <c r="F31" s="445"/>
      <c r="G31" s="455"/>
      <c r="H31" s="456"/>
      <c r="I31" s="456"/>
      <c r="J31" s="457"/>
      <c r="K31" s="95" t="s">
        <v>49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7"/>
      <c r="AC31" s="41" t="s">
        <v>41</v>
      </c>
      <c r="AD31" s="41"/>
      <c r="AE31" s="41"/>
      <c r="AF31" s="42"/>
      <c r="AG31" s="257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7"/>
      <c r="BQ31" s="41">
        <f ca="1">IF(C31="","",INDIRECT("Q料率_業種一括有期・建設!$H$"&amp;B31,TRUE))</f>
        <v>20</v>
      </c>
      <c r="BR31" s="41"/>
      <c r="BS31" s="41"/>
      <c r="BT31" s="41"/>
      <c r="BU31" s="41"/>
      <c r="BV31" s="41"/>
      <c r="BW31" s="41"/>
      <c r="BX31" s="41"/>
      <c r="BY31" s="326">
        <f ca="1">ROUNDDOWN(AG31*(BQ31/100)/1000,0)</f>
        <v>0</v>
      </c>
      <c r="BZ31" s="327"/>
      <c r="CA31" s="327"/>
      <c r="CB31" s="327"/>
      <c r="CC31" s="327"/>
      <c r="CD31" s="327"/>
      <c r="CE31" s="327"/>
      <c r="CF31" s="327"/>
      <c r="CG31" s="327"/>
      <c r="CH31" s="327"/>
      <c r="CI31" s="327"/>
      <c r="CJ31" s="327"/>
      <c r="CK31" s="327"/>
      <c r="CL31" s="327"/>
      <c r="CM31" s="327"/>
      <c r="CN31" s="327"/>
      <c r="CO31" s="327"/>
      <c r="CP31" s="327"/>
      <c r="CQ31" s="327"/>
      <c r="CR31" s="327"/>
      <c r="CS31" s="327"/>
      <c r="CT31" s="327"/>
      <c r="CU31" s="327"/>
      <c r="CV31" s="327"/>
      <c r="CW31" s="327"/>
      <c r="CX31" s="327"/>
      <c r="CY31" s="327"/>
      <c r="CZ31" s="328"/>
      <c r="DA31" s="325">
        <f ca="1">IF(C31="","",INDIRECT("Q料率_業種一括有期・建設!$D$"&amp;B31,TRUE))</f>
        <v>16</v>
      </c>
      <c r="DB31" s="41"/>
      <c r="DC31" s="41"/>
      <c r="DD31" s="41"/>
      <c r="DE31" s="41"/>
      <c r="DF31" s="41"/>
      <c r="DG31" s="41"/>
      <c r="DH31" s="41"/>
      <c r="DI31" s="41"/>
      <c r="DJ31" s="41"/>
      <c r="DK31" s="332"/>
      <c r="DL31" s="332"/>
      <c r="DM31" s="332"/>
      <c r="DN31" s="332"/>
      <c r="DO31" s="332"/>
      <c r="DP31" s="332"/>
      <c r="DQ31" s="332"/>
      <c r="DR31" s="332"/>
      <c r="DS31" s="332"/>
      <c r="DT31" s="332"/>
      <c r="DU31" s="371">
        <f ca="1">ROUNDDOWN(IF(DK31="",BY31*DA31,BY31*DK31),0)</f>
        <v>0</v>
      </c>
      <c r="DV31" s="372"/>
      <c r="DW31" s="372"/>
      <c r="DX31" s="372"/>
      <c r="DY31" s="372"/>
      <c r="DZ31" s="372"/>
      <c r="EA31" s="372"/>
      <c r="EB31" s="372"/>
      <c r="EC31" s="372"/>
      <c r="ED31" s="372"/>
      <c r="EE31" s="372"/>
      <c r="EF31" s="372"/>
      <c r="EG31" s="372"/>
      <c r="EH31" s="372"/>
      <c r="EI31" s="372"/>
      <c r="EJ31" s="372"/>
      <c r="EK31" s="372"/>
      <c r="EL31" s="372"/>
      <c r="EM31" s="372"/>
      <c r="EN31" s="372"/>
      <c r="EO31" s="372"/>
      <c r="EP31" s="372"/>
      <c r="EQ31" s="372"/>
      <c r="ER31" s="372"/>
      <c r="ES31" s="372"/>
      <c r="ET31" s="372"/>
      <c r="EU31" s="372"/>
      <c r="EV31" s="372"/>
      <c r="EW31" s="372"/>
      <c r="EX31" s="372"/>
      <c r="EY31" s="372"/>
      <c r="EZ31" s="372"/>
      <c r="FA31" s="372"/>
      <c r="FB31" s="372"/>
      <c r="FC31" s="372"/>
      <c r="FD31" s="373"/>
      <c r="FE31" s="473"/>
      <c r="FF31" s="474"/>
      <c r="FG31" s="474"/>
      <c r="FH31" s="474"/>
      <c r="FI31" s="474"/>
      <c r="FJ31" s="474"/>
      <c r="FK31" s="474"/>
      <c r="FL31" s="474"/>
      <c r="FM31" s="474"/>
      <c r="FN31" s="474"/>
      <c r="FO31" s="474"/>
      <c r="FP31" s="474"/>
      <c r="FQ31" s="474"/>
      <c r="FR31" s="474"/>
      <c r="FS31" s="474"/>
      <c r="FT31" s="475"/>
    </row>
    <row r="32" spans="1:176" ht="6" customHeight="1" x14ac:dyDescent="0.15">
      <c r="A32" s="18"/>
      <c r="C32" s="446"/>
      <c r="D32" s="447"/>
      <c r="E32" s="447"/>
      <c r="F32" s="448"/>
      <c r="G32" s="455"/>
      <c r="H32" s="456"/>
      <c r="I32" s="456"/>
      <c r="J32" s="457"/>
      <c r="K32" s="205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7"/>
      <c r="AC32" s="41"/>
      <c r="AD32" s="41"/>
      <c r="AE32" s="41"/>
      <c r="AF32" s="42"/>
      <c r="AG32" s="248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  <c r="AR32" s="249"/>
      <c r="AS32" s="249"/>
      <c r="AT32" s="249"/>
      <c r="AU32" s="249"/>
      <c r="AV32" s="249"/>
      <c r="AW32" s="249"/>
      <c r="AX32" s="249"/>
      <c r="AY32" s="249"/>
      <c r="AZ32" s="249"/>
      <c r="BA32" s="249"/>
      <c r="BB32" s="249"/>
      <c r="BC32" s="249"/>
      <c r="BD32" s="249"/>
      <c r="BE32" s="249"/>
      <c r="BF32" s="249"/>
      <c r="BG32" s="249"/>
      <c r="BH32" s="249"/>
      <c r="BI32" s="249"/>
      <c r="BJ32" s="249"/>
      <c r="BK32" s="249"/>
      <c r="BL32" s="249"/>
      <c r="BM32" s="249"/>
      <c r="BN32" s="249"/>
      <c r="BO32" s="249"/>
      <c r="BP32" s="250"/>
      <c r="BQ32" s="41"/>
      <c r="BR32" s="41"/>
      <c r="BS32" s="41"/>
      <c r="BT32" s="41"/>
      <c r="BU32" s="41"/>
      <c r="BV32" s="41"/>
      <c r="BW32" s="41"/>
      <c r="BX32" s="41"/>
      <c r="BY32" s="329"/>
      <c r="BZ32" s="330"/>
      <c r="CA32" s="330"/>
      <c r="CB32" s="330"/>
      <c r="CC32" s="330"/>
      <c r="CD32" s="330"/>
      <c r="CE32" s="330"/>
      <c r="CF32" s="330"/>
      <c r="CG32" s="330"/>
      <c r="CH32" s="330"/>
      <c r="CI32" s="330"/>
      <c r="CJ32" s="330"/>
      <c r="CK32" s="330"/>
      <c r="CL32" s="330"/>
      <c r="CM32" s="330"/>
      <c r="CN32" s="330"/>
      <c r="CO32" s="330"/>
      <c r="CP32" s="330"/>
      <c r="CQ32" s="330"/>
      <c r="CR32" s="330"/>
      <c r="CS32" s="330"/>
      <c r="CT32" s="330"/>
      <c r="CU32" s="330"/>
      <c r="CV32" s="330"/>
      <c r="CW32" s="330"/>
      <c r="CX32" s="330"/>
      <c r="CY32" s="330"/>
      <c r="CZ32" s="331"/>
      <c r="DA32" s="325"/>
      <c r="DB32" s="41"/>
      <c r="DC32" s="41"/>
      <c r="DD32" s="41"/>
      <c r="DE32" s="41"/>
      <c r="DF32" s="41"/>
      <c r="DG32" s="41"/>
      <c r="DH32" s="41"/>
      <c r="DI32" s="41"/>
      <c r="DJ32" s="41"/>
      <c r="DK32" s="332"/>
      <c r="DL32" s="332"/>
      <c r="DM32" s="332"/>
      <c r="DN32" s="332"/>
      <c r="DO32" s="332"/>
      <c r="DP32" s="332"/>
      <c r="DQ32" s="332"/>
      <c r="DR32" s="332"/>
      <c r="DS32" s="332"/>
      <c r="DT32" s="332"/>
      <c r="DU32" s="374"/>
      <c r="DV32" s="375"/>
      <c r="DW32" s="375"/>
      <c r="DX32" s="375"/>
      <c r="DY32" s="375"/>
      <c r="DZ32" s="375"/>
      <c r="EA32" s="375"/>
      <c r="EB32" s="375"/>
      <c r="EC32" s="375"/>
      <c r="ED32" s="375"/>
      <c r="EE32" s="375"/>
      <c r="EF32" s="375"/>
      <c r="EG32" s="375"/>
      <c r="EH32" s="375"/>
      <c r="EI32" s="375"/>
      <c r="EJ32" s="375"/>
      <c r="EK32" s="375"/>
      <c r="EL32" s="375"/>
      <c r="EM32" s="375"/>
      <c r="EN32" s="375"/>
      <c r="EO32" s="375"/>
      <c r="EP32" s="375"/>
      <c r="EQ32" s="375"/>
      <c r="ER32" s="375"/>
      <c r="ES32" s="375"/>
      <c r="ET32" s="375"/>
      <c r="EU32" s="375"/>
      <c r="EV32" s="375"/>
      <c r="EW32" s="375"/>
      <c r="EX32" s="375"/>
      <c r="EY32" s="375"/>
      <c r="EZ32" s="375"/>
      <c r="FA32" s="375"/>
      <c r="FB32" s="375"/>
      <c r="FC32" s="375"/>
      <c r="FD32" s="376"/>
      <c r="FE32" s="473"/>
      <c r="FF32" s="474"/>
      <c r="FG32" s="474"/>
      <c r="FH32" s="474"/>
      <c r="FI32" s="474"/>
      <c r="FJ32" s="474"/>
      <c r="FK32" s="474"/>
      <c r="FL32" s="474"/>
      <c r="FM32" s="474"/>
      <c r="FN32" s="474"/>
      <c r="FO32" s="474"/>
      <c r="FP32" s="474"/>
      <c r="FQ32" s="474"/>
      <c r="FR32" s="474"/>
      <c r="FS32" s="474"/>
      <c r="FT32" s="475"/>
    </row>
    <row r="33" spans="1:184" ht="6" customHeight="1" x14ac:dyDescent="0.2">
      <c r="A33" s="18"/>
      <c r="C33" s="446"/>
      <c r="D33" s="447"/>
      <c r="E33" s="447"/>
      <c r="F33" s="448"/>
      <c r="G33" s="455"/>
      <c r="H33" s="456"/>
      <c r="I33" s="456"/>
      <c r="J33" s="457"/>
      <c r="K33" s="205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7"/>
      <c r="AC33" s="347" t="s">
        <v>43</v>
      </c>
      <c r="AD33" s="347"/>
      <c r="AE33" s="347"/>
      <c r="AF33" s="348"/>
      <c r="AG33" s="251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52"/>
      <c r="BD33" s="252"/>
      <c r="BE33" s="252"/>
      <c r="BF33" s="252"/>
      <c r="BG33" s="252"/>
      <c r="BH33" s="252"/>
      <c r="BI33" s="252"/>
      <c r="BJ33" s="252"/>
      <c r="BK33" s="252"/>
      <c r="BL33" s="252"/>
      <c r="BM33" s="252"/>
      <c r="BN33" s="252"/>
      <c r="BO33" s="252"/>
      <c r="BP33" s="253"/>
      <c r="BQ33" s="41">
        <f ca="1">IF(C31="","",INDIRECT("Q料率_業種一括有期・建設!$I$"&amp;B31,TRUE))</f>
        <v>20</v>
      </c>
      <c r="BR33" s="41"/>
      <c r="BS33" s="41"/>
      <c r="BT33" s="41"/>
      <c r="BU33" s="41"/>
      <c r="BV33" s="41"/>
      <c r="BW33" s="41"/>
      <c r="BX33" s="41"/>
      <c r="BY33" s="313">
        <f ca="1">ROUNDDOWN(AG33*(BQ33/100)/1000,0)</f>
        <v>0</v>
      </c>
      <c r="BZ33" s="314"/>
      <c r="CA33" s="314"/>
      <c r="CB33" s="314"/>
      <c r="CC33" s="314"/>
      <c r="CD33" s="314"/>
      <c r="CE33" s="314"/>
      <c r="CF33" s="314"/>
      <c r="CG33" s="314"/>
      <c r="CH33" s="314"/>
      <c r="CI33" s="314"/>
      <c r="CJ33" s="314"/>
      <c r="CK33" s="314"/>
      <c r="CL33" s="314"/>
      <c r="CM33" s="314"/>
      <c r="CN33" s="314"/>
      <c r="CO33" s="314"/>
      <c r="CP33" s="314"/>
      <c r="CQ33" s="314"/>
      <c r="CR33" s="314"/>
      <c r="CS33" s="314"/>
      <c r="CT33" s="314"/>
      <c r="CU33" s="314"/>
      <c r="CV33" s="314"/>
      <c r="CW33" s="314"/>
      <c r="CX33" s="314"/>
      <c r="CY33" s="314"/>
      <c r="CZ33" s="315"/>
      <c r="DA33" s="325">
        <f ca="1">IF(C31="","",INDIRECT("Q料率_業種一括有期・建設!$E$"&amp;B31,TRUE))</f>
        <v>11</v>
      </c>
      <c r="DB33" s="41"/>
      <c r="DC33" s="41"/>
      <c r="DD33" s="41"/>
      <c r="DE33" s="41"/>
      <c r="DF33" s="41"/>
      <c r="DG33" s="41"/>
      <c r="DH33" s="41"/>
      <c r="DI33" s="41"/>
      <c r="DJ33" s="41"/>
      <c r="DK33" s="332"/>
      <c r="DL33" s="332"/>
      <c r="DM33" s="332"/>
      <c r="DN33" s="332"/>
      <c r="DO33" s="332"/>
      <c r="DP33" s="332"/>
      <c r="DQ33" s="332"/>
      <c r="DR33" s="332"/>
      <c r="DS33" s="332"/>
      <c r="DT33" s="332"/>
      <c r="DU33" s="84">
        <f ca="1">ROUNDDOWN(IF(DK33="",BY33*DA33,BY33*DK33),0)</f>
        <v>0</v>
      </c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6"/>
      <c r="FE33" s="5"/>
      <c r="FK33" s="476"/>
      <c r="FL33" s="477"/>
      <c r="FM33" s="477"/>
      <c r="FN33" s="477"/>
      <c r="FO33" s="478"/>
      <c r="FT33" s="6"/>
      <c r="FX33" s="1"/>
      <c r="GB33"/>
    </row>
    <row r="34" spans="1:184" ht="6" customHeight="1" x14ac:dyDescent="0.15">
      <c r="A34" s="18"/>
      <c r="C34" s="446"/>
      <c r="D34" s="447"/>
      <c r="E34" s="447"/>
      <c r="F34" s="448"/>
      <c r="G34" s="455"/>
      <c r="H34" s="456"/>
      <c r="I34" s="456"/>
      <c r="J34" s="457"/>
      <c r="K34" s="205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7"/>
      <c r="AC34" s="347"/>
      <c r="AD34" s="347"/>
      <c r="AE34" s="347"/>
      <c r="AF34" s="348"/>
      <c r="AG34" s="254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  <c r="AT34" s="255"/>
      <c r="AU34" s="255"/>
      <c r="AV34" s="255"/>
      <c r="AW34" s="255"/>
      <c r="AX34" s="255"/>
      <c r="AY34" s="255"/>
      <c r="AZ34" s="255"/>
      <c r="BA34" s="255"/>
      <c r="BB34" s="255"/>
      <c r="BC34" s="255"/>
      <c r="BD34" s="255"/>
      <c r="BE34" s="255"/>
      <c r="BF34" s="255"/>
      <c r="BG34" s="255"/>
      <c r="BH34" s="255"/>
      <c r="BI34" s="255"/>
      <c r="BJ34" s="255"/>
      <c r="BK34" s="255"/>
      <c r="BL34" s="255"/>
      <c r="BM34" s="255"/>
      <c r="BN34" s="255"/>
      <c r="BO34" s="255"/>
      <c r="BP34" s="256"/>
      <c r="BQ34" s="41"/>
      <c r="BR34" s="41"/>
      <c r="BS34" s="41"/>
      <c r="BT34" s="41"/>
      <c r="BU34" s="41"/>
      <c r="BV34" s="41"/>
      <c r="BW34" s="41"/>
      <c r="BX34" s="41"/>
      <c r="BY34" s="316"/>
      <c r="BZ34" s="317"/>
      <c r="CA34" s="317"/>
      <c r="CB34" s="317"/>
      <c r="CC34" s="317"/>
      <c r="CD34" s="317"/>
      <c r="CE34" s="317"/>
      <c r="CF34" s="317"/>
      <c r="CG34" s="317"/>
      <c r="CH34" s="317"/>
      <c r="CI34" s="317"/>
      <c r="CJ34" s="317"/>
      <c r="CK34" s="317"/>
      <c r="CL34" s="317"/>
      <c r="CM34" s="317"/>
      <c r="CN34" s="317"/>
      <c r="CO34" s="317"/>
      <c r="CP34" s="317"/>
      <c r="CQ34" s="317"/>
      <c r="CR34" s="317"/>
      <c r="CS34" s="317"/>
      <c r="CT34" s="317"/>
      <c r="CU34" s="317"/>
      <c r="CV34" s="317"/>
      <c r="CW34" s="317"/>
      <c r="CX34" s="317"/>
      <c r="CY34" s="317"/>
      <c r="CZ34" s="318"/>
      <c r="DA34" s="325"/>
      <c r="DB34" s="41"/>
      <c r="DC34" s="41"/>
      <c r="DD34" s="41"/>
      <c r="DE34" s="41"/>
      <c r="DF34" s="41"/>
      <c r="DG34" s="41"/>
      <c r="DH34" s="41"/>
      <c r="DI34" s="41"/>
      <c r="DJ34" s="41"/>
      <c r="DK34" s="332"/>
      <c r="DL34" s="332"/>
      <c r="DM34" s="332"/>
      <c r="DN34" s="332"/>
      <c r="DO34" s="332"/>
      <c r="DP34" s="332"/>
      <c r="DQ34" s="332"/>
      <c r="DR34" s="332"/>
      <c r="DS34" s="332"/>
      <c r="DT34" s="332"/>
      <c r="DU34" s="87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9"/>
      <c r="FE34" s="5"/>
      <c r="FK34" s="479"/>
      <c r="FL34" s="480"/>
      <c r="FM34" s="480"/>
      <c r="FN34" s="480"/>
      <c r="FO34" s="481"/>
      <c r="FT34" s="6"/>
    </row>
    <row r="35" spans="1:184" ht="6" customHeight="1" x14ac:dyDescent="0.15">
      <c r="A35" s="18"/>
      <c r="C35" s="446"/>
      <c r="D35" s="447"/>
      <c r="E35" s="447"/>
      <c r="F35" s="448"/>
      <c r="G35" s="455"/>
      <c r="H35" s="456"/>
      <c r="I35" s="456"/>
      <c r="J35" s="457"/>
      <c r="K35" s="205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7"/>
      <c r="AC35" s="345" t="s">
        <v>44</v>
      </c>
      <c r="AD35" s="345"/>
      <c r="AE35" s="345"/>
      <c r="AF35" s="346"/>
      <c r="AG35" s="245"/>
      <c r="AH35" s="246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  <c r="AZ35" s="246"/>
      <c r="BA35" s="246"/>
      <c r="BB35" s="246"/>
      <c r="BC35" s="246"/>
      <c r="BD35" s="246"/>
      <c r="BE35" s="246"/>
      <c r="BF35" s="246"/>
      <c r="BG35" s="246"/>
      <c r="BH35" s="246"/>
      <c r="BI35" s="246"/>
      <c r="BJ35" s="246"/>
      <c r="BK35" s="246"/>
      <c r="BL35" s="246"/>
      <c r="BM35" s="246"/>
      <c r="BN35" s="246"/>
      <c r="BO35" s="246"/>
      <c r="BP35" s="247"/>
      <c r="BQ35" s="41">
        <f ca="1">IF(C31="","",INDIRECT("Q料率_業種一括有期・建設!$J$"&amp;B31,TRUE))</f>
        <v>19</v>
      </c>
      <c r="BR35" s="41"/>
      <c r="BS35" s="41"/>
      <c r="BT35" s="41"/>
      <c r="BU35" s="41"/>
      <c r="BV35" s="41"/>
      <c r="BW35" s="41"/>
      <c r="BX35" s="41"/>
      <c r="BY35" s="239">
        <f ca="1">ROUNDDOWN(AG35*(BQ35/100)/1000,0)</f>
        <v>0</v>
      </c>
      <c r="BZ35" s="240"/>
      <c r="CA35" s="240"/>
      <c r="CB35" s="240"/>
      <c r="CC35" s="240"/>
      <c r="CD35" s="240"/>
      <c r="CE35" s="240"/>
      <c r="CF35" s="240"/>
      <c r="CG35" s="240"/>
      <c r="CH35" s="240"/>
      <c r="CI35" s="240"/>
      <c r="CJ35" s="240"/>
      <c r="CK35" s="240"/>
      <c r="CL35" s="240"/>
      <c r="CM35" s="240"/>
      <c r="CN35" s="240"/>
      <c r="CO35" s="240"/>
      <c r="CP35" s="240"/>
      <c r="CQ35" s="240"/>
      <c r="CR35" s="240"/>
      <c r="CS35" s="240"/>
      <c r="CT35" s="240"/>
      <c r="CU35" s="240"/>
      <c r="CV35" s="240"/>
      <c r="CW35" s="240"/>
      <c r="CX35" s="240"/>
      <c r="CY35" s="240"/>
      <c r="CZ35" s="241"/>
      <c r="DA35" s="325">
        <f ca="1">IF(C31="","",INDIRECT("Q料率_業種一括有期・建設!$F$"&amp;B31,TRUE))</f>
        <v>11</v>
      </c>
      <c r="DB35" s="41"/>
      <c r="DC35" s="41"/>
      <c r="DD35" s="41"/>
      <c r="DE35" s="41"/>
      <c r="DF35" s="41"/>
      <c r="DG35" s="41"/>
      <c r="DH35" s="41"/>
      <c r="DI35" s="41"/>
      <c r="DJ35" s="41"/>
      <c r="DK35" s="332"/>
      <c r="DL35" s="332"/>
      <c r="DM35" s="332"/>
      <c r="DN35" s="332"/>
      <c r="DO35" s="332"/>
      <c r="DP35" s="332"/>
      <c r="DQ35" s="332"/>
      <c r="DR35" s="332"/>
      <c r="DS35" s="332"/>
      <c r="DT35" s="332"/>
      <c r="DU35" s="377">
        <f ca="1">ROUNDDOWN(IF(DK35="",BY35*DA35,BY35*DK35),0)</f>
        <v>0</v>
      </c>
      <c r="DV35" s="378"/>
      <c r="DW35" s="378"/>
      <c r="DX35" s="378"/>
      <c r="DY35" s="378"/>
      <c r="DZ35" s="378"/>
      <c r="EA35" s="378"/>
      <c r="EB35" s="378"/>
      <c r="EC35" s="378"/>
      <c r="ED35" s="378"/>
      <c r="EE35" s="378"/>
      <c r="EF35" s="378"/>
      <c r="EG35" s="378"/>
      <c r="EH35" s="378"/>
      <c r="EI35" s="378"/>
      <c r="EJ35" s="378"/>
      <c r="EK35" s="378"/>
      <c r="EL35" s="378"/>
      <c r="EM35" s="378"/>
      <c r="EN35" s="378"/>
      <c r="EO35" s="378"/>
      <c r="EP35" s="378"/>
      <c r="EQ35" s="378"/>
      <c r="ER35" s="378"/>
      <c r="ES35" s="378"/>
      <c r="ET35" s="378"/>
      <c r="EU35" s="378"/>
      <c r="EV35" s="378"/>
      <c r="EW35" s="378"/>
      <c r="EX35" s="378"/>
      <c r="EY35" s="378"/>
      <c r="EZ35" s="378"/>
      <c r="FA35" s="378"/>
      <c r="FB35" s="378"/>
      <c r="FC35" s="378"/>
      <c r="FD35" s="379"/>
      <c r="FE35" s="5"/>
      <c r="FK35" s="482"/>
      <c r="FL35" s="483"/>
      <c r="FM35" s="483"/>
      <c r="FN35" s="483"/>
      <c r="FO35" s="484"/>
      <c r="FT35" s="6"/>
    </row>
    <row r="36" spans="1:184" ht="6" customHeight="1" thickBot="1" x14ac:dyDescent="0.2">
      <c r="A36" s="18"/>
      <c r="C36" s="446"/>
      <c r="D36" s="447"/>
      <c r="E36" s="447"/>
      <c r="F36" s="448"/>
      <c r="G36" s="455"/>
      <c r="H36" s="456"/>
      <c r="I36" s="456"/>
      <c r="J36" s="457"/>
      <c r="K36" s="205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7"/>
      <c r="AC36" s="345"/>
      <c r="AD36" s="345"/>
      <c r="AE36" s="345"/>
      <c r="AF36" s="346"/>
      <c r="AG36" s="248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49"/>
      <c r="BK36" s="249"/>
      <c r="BL36" s="249"/>
      <c r="BM36" s="249"/>
      <c r="BN36" s="249"/>
      <c r="BO36" s="249"/>
      <c r="BP36" s="250"/>
      <c r="BQ36" s="41"/>
      <c r="BR36" s="41"/>
      <c r="BS36" s="41"/>
      <c r="BT36" s="41"/>
      <c r="BU36" s="41"/>
      <c r="BV36" s="41"/>
      <c r="BW36" s="41"/>
      <c r="BX36" s="41"/>
      <c r="BY36" s="242"/>
      <c r="BZ36" s="243"/>
      <c r="CA36" s="243"/>
      <c r="CB36" s="243"/>
      <c r="CC36" s="243"/>
      <c r="CD36" s="243"/>
      <c r="CE36" s="243"/>
      <c r="CF36" s="243"/>
      <c r="CG36" s="243"/>
      <c r="CH36" s="243"/>
      <c r="CI36" s="243"/>
      <c r="CJ36" s="243"/>
      <c r="CK36" s="243"/>
      <c r="CL36" s="243"/>
      <c r="CM36" s="243"/>
      <c r="CN36" s="243"/>
      <c r="CO36" s="243"/>
      <c r="CP36" s="243"/>
      <c r="CQ36" s="243"/>
      <c r="CR36" s="243"/>
      <c r="CS36" s="243"/>
      <c r="CT36" s="243"/>
      <c r="CU36" s="243"/>
      <c r="CV36" s="243"/>
      <c r="CW36" s="243"/>
      <c r="CX36" s="243"/>
      <c r="CY36" s="243"/>
      <c r="CZ36" s="244"/>
      <c r="DA36" s="325"/>
      <c r="DB36" s="41"/>
      <c r="DC36" s="41"/>
      <c r="DD36" s="41"/>
      <c r="DE36" s="41"/>
      <c r="DF36" s="41"/>
      <c r="DG36" s="41"/>
      <c r="DH36" s="41"/>
      <c r="DI36" s="41"/>
      <c r="DJ36" s="41"/>
      <c r="DK36" s="332"/>
      <c r="DL36" s="332"/>
      <c r="DM36" s="332"/>
      <c r="DN36" s="332"/>
      <c r="DO36" s="332"/>
      <c r="DP36" s="332"/>
      <c r="DQ36" s="332"/>
      <c r="DR36" s="332"/>
      <c r="DS36" s="332"/>
      <c r="DT36" s="332"/>
      <c r="DU36" s="380"/>
      <c r="DV36" s="381"/>
      <c r="DW36" s="381"/>
      <c r="DX36" s="381"/>
      <c r="DY36" s="381"/>
      <c r="DZ36" s="381"/>
      <c r="EA36" s="381"/>
      <c r="EB36" s="381"/>
      <c r="EC36" s="381"/>
      <c r="ED36" s="381"/>
      <c r="EE36" s="381"/>
      <c r="EF36" s="381"/>
      <c r="EG36" s="381"/>
      <c r="EH36" s="381"/>
      <c r="EI36" s="381"/>
      <c r="EJ36" s="381"/>
      <c r="EK36" s="381"/>
      <c r="EL36" s="381"/>
      <c r="EM36" s="381"/>
      <c r="EN36" s="381"/>
      <c r="EO36" s="381"/>
      <c r="EP36" s="381"/>
      <c r="EQ36" s="381"/>
      <c r="ER36" s="381"/>
      <c r="ES36" s="381"/>
      <c r="ET36" s="381"/>
      <c r="EU36" s="381"/>
      <c r="EV36" s="381"/>
      <c r="EW36" s="381"/>
      <c r="EX36" s="381"/>
      <c r="EY36" s="381"/>
      <c r="EZ36" s="381"/>
      <c r="FA36" s="381"/>
      <c r="FB36" s="381"/>
      <c r="FC36" s="381"/>
      <c r="FD36" s="382"/>
      <c r="FE36" s="5"/>
      <c r="FT36" s="6"/>
    </row>
    <row r="37" spans="1:184" ht="6" customHeight="1" x14ac:dyDescent="0.15">
      <c r="A37" s="18"/>
      <c r="C37" s="446"/>
      <c r="D37" s="447"/>
      <c r="E37" s="447"/>
      <c r="F37" s="448"/>
      <c r="G37" s="455"/>
      <c r="H37" s="456"/>
      <c r="I37" s="456"/>
      <c r="J37" s="457"/>
      <c r="K37" s="205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7"/>
      <c r="AC37" s="355" t="s">
        <v>46</v>
      </c>
      <c r="AD37" s="355"/>
      <c r="AE37" s="355"/>
      <c r="AF37" s="356"/>
      <c r="AG37" s="349"/>
      <c r="AH37" s="350"/>
      <c r="AI37" s="350"/>
      <c r="AJ37" s="350"/>
      <c r="AK37" s="350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1"/>
      <c r="BQ37" s="41">
        <f ca="1">IF(C31="","",INDIRECT("Q料率_業種一括有期・建設!$K$"&amp; B31,TRUE))</f>
        <v>19</v>
      </c>
      <c r="BR37" s="41"/>
      <c r="BS37" s="41"/>
      <c r="BT37" s="41"/>
      <c r="BU37" s="41"/>
      <c r="BV37" s="41"/>
      <c r="BW37" s="41"/>
      <c r="BX37" s="41"/>
      <c r="BY37" s="334">
        <f ca="1">ROUNDDOWN(AG37*(BQ37/100)/1000,0)</f>
        <v>0</v>
      </c>
      <c r="BZ37" s="335"/>
      <c r="CA37" s="335"/>
      <c r="CB37" s="335"/>
      <c r="CC37" s="335"/>
      <c r="CD37" s="335"/>
      <c r="CE37" s="335"/>
      <c r="CF37" s="335"/>
      <c r="CG37" s="335"/>
      <c r="CH37" s="335"/>
      <c r="CI37" s="335"/>
      <c r="CJ37" s="335"/>
      <c r="CK37" s="335"/>
      <c r="CL37" s="335"/>
      <c r="CM37" s="335"/>
      <c r="CN37" s="335"/>
      <c r="CO37" s="335"/>
      <c r="CP37" s="335"/>
      <c r="CQ37" s="335"/>
      <c r="CR37" s="335"/>
      <c r="CS37" s="335"/>
      <c r="CT37" s="335"/>
      <c r="CU37" s="335"/>
      <c r="CV37" s="335"/>
      <c r="CW37" s="335"/>
      <c r="CX37" s="335"/>
      <c r="CY37" s="335"/>
      <c r="CZ37" s="336"/>
      <c r="DA37" s="325">
        <f ca="1">IF(C31="","",INDIRECT("Q料率_業種一括有期・建設!$G$"&amp;B31,TRUE))</f>
        <v>11</v>
      </c>
      <c r="DB37" s="41"/>
      <c r="DC37" s="41"/>
      <c r="DD37" s="41"/>
      <c r="DE37" s="41"/>
      <c r="DF37" s="41"/>
      <c r="DG37" s="41"/>
      <c r="DH37" s="41"/>
      <c r="DI37" s="41"/>
      <c r="DJ37" s="41"/>
      <c r="DK37" s="332"/>
      <c r="DL37" s="332"/>
      <c r="DM37" s="332"/>
      <c r="DN37" s="332"/>
      <c r="DO37" s="332"/>
      <c r="DP37" s="332"/>
      <c r="DQ37" s="332"/>
      <c r="DR37" s="332"/>
      <c r="DS37" s="332"/>
      <c r="DT37" s="332"/>
      <c r="DU37" s="78">
        <f ca="1">ROUNDDOWN(IF(DK37="",BY37*DA37,BY37*DK37),0)</f>
        <v>0</v>
      </c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80"/>
      <c r="FE37" s="488" t="s">
        <v>50</v>
      </c>
      <c r="FF37" s="489"/>
      <c r="FG37" s="489"/>
      <c r="FH37" s="489"/>
      <c r="FI37" s="489"/>
      <c r="FJ37" s="489"/>
      <c r="FK37" s="489"/>
      <c r="FL37" s="489"/>
      <c r="FM37" s="489"/>
      <c r="FN37" s="489"/>
      <c r="FO37" s="489"/>
      <c r="FP37" s="489"/>
      <c r="FQ37" s="489"/>
      <c r="FR37" s="489"/>
      <c r="FS37" s="489"/>
      <c r="FT37" s="499"/>
    </row>
    <row r="38" spans="1:184" ht="6" customHeight="1" x14ac:dyDescent="0.15">
      <c r="A38" s="18"/>
      <c r="C38" s="449"/>
      <c r="D38" s="450"/>
      <c r="E38" s="450"/>
      <c r="F38" s="451"/>
      <c r="G38" s="455"/>
      <c r="H38" s="456"/>
      <c r="I38" s="456"/>
      <c r="J38" s="457"/>
      <c r="K38" s="98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100"/>
      <c r="AC38" s="355"/>
      <c r="AD38" s="355"/>
      <c r="AE38" s="355"/>
      <c r="AF38" s="356"/>
      <c r="AG38" s="352"/>
      <c r="AH38" s="353"/>
      <c r="AI38" s="353"/>
      <c r="AJ38" s="353"/>
      <c r="AK38" s="353"/>
      <c r="AL38" s="353"/>
      <c r="AM38" s="353"/>
      <c r="AN38" s="353"/>
      <c r="AO38" s="353"/>
      <c r="AP38" s="353"/>
      <c r="AQ38" s="353"/>
      <c r="AR38" s="353"/>
      <c r="AS38" s="353"/>
      <c r="AT38" s="353"/>
      <c r="AU38" s="353"/>
      <c r="AV38" s="353"/>
      <c r="AW38" s="353"/>
      <c r="AX38" s="353"/>
      <c r="AY38" s="353"/>
      <c r="AZ38" s="353"/>
      <c r="BA38" s="353"/>
      <c r="BB38" s="353"/>
      <c r="BC38" s="353"/>
      <c r="BD38" s="353"/>
      <c r="BE38" s="353"/>
      <c r="BF38" s="353"/>
      <c r="BG38" s="353"/>
      <c r="BH38" s="353"/>
      <c r="BI38" s="353"/>
      <c r="BJ38" s="353"/>
      <c r="BK38" s="353"/>
      <c r="BL38" s="353"/>
      <c r="BM38" s="353"/>
      <c r="BN38" s="353"/>
      <c r="BO38" s="353"/>
      <c r="BP38" s="354"/>
      <c r="BQ38" s="41"/>
      <c r="BR38" s="41"/>
      <c r="BS38" s="41"/>
      <c r="BT38" s="41"/>
      <c r="BU38" s="41"/>
      <c r="BV38" s="41"/>
      <c r="BW38" s="41"/>
      <c r="BX38" s="41"/>
      <c r="BY38" s="337"/>
      <c r="BZ38" s="338"/>
      <c r="CA38" s="338"/>
      <c r="CB38" s="338"/>
      <c r="CC38" s="338"/>
      <c r="CD38" s="338"/>
      <c r="CE38" s="338"/>
      <c r="CF38" s="338"/>
      <c r="CG38" s="338"/>
      <c r="CH38" s="338"/>
      <c r="CI38" s="338"/>
      <c r="CJ38" s="338"/>
      <c r="CK38" s="338"/>
      <c r="CL38" s="338"/>
      <c r="CM38" s="338"/>
      <c r="CN38" s="338"/>
      <c r="CO38" s="338"/>
      <c r="CP38" s="338"/>
      <c r="CQ38" s="338"/>
      <c r="CR38" s="338"/>
      <c r="CS38" s="338"/>
      <c r="CT38" s="338"/>
      <c r="CU38" s="338"/>
      <c r="CV38" s="338"/>
      <c r="CW38" s="338"/>
      <c r="CX38" s="338"/>
      <c r="CY38" s="338"/>
      <c r="CZ38" s="339"/>
      <c r="DA38" s="325"/>
      <c r="DB38" s="41"/>
      <c r="DC38" s="41"/>
      <c r="DD38" s="41"/>
      <c r="DE38" s="41"/>
      <c r="DF38" s="41"/>
      <c r="DG38" s="41"/>
      <c r="DH38" s="41"/>
      <c r="DI38" s="41"/>
      <c r="DJ38" s="41"/>
      <c r="DK38" s="332"/>
      <c r="DL38" s="332"/>
      <c r="DM38" s="332"/>
      <c r="DN38" s="332"/>
      <c r="DO38" s="332"/>
      <c r="DP38" s="332"/>
      <c r="DQ38" s="332"/>
      <c r="DR38" s="332"/>
      <c r="DS38" s="332"/>
      <c r="DT38" s="332"/>
      <c r="DU38" s="81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3"/>
      <c r="FE38" s="312"/>
      <c r="FF38" s="272"/>
      <c r="FG38" s="272"/>
      <c r="FH38" s="272"/>
      <c r="FI38" s="272"/>
      <c r="FJ38" s="272"/>
      <c r="FK38" s="272"/>
      <c r="FL38" s="272"/>
      <c r="FM38" s="272"/>
      <c r="FN38" s="272"/>
      <c r="FO38" s="272"/>
      <c r="FP38" s="272"/>
      <c r="FQ38" s="272"/>
      <c r="FR38" s="272"/>
      <c r="FS38" s="272"/>
      <c r="FT38" s="500"/>
    </row>
    <row r="39" spans="1:184" ht="6" customHeight="1" x14ac:dyDescent="0.15">
      <c r="A39" s="19" t="str">
        <f>C39</f>
        <v>33</v>
      </c>
      <c r="B39" s="2">
        <f>MATCH(C39,Q料率_業種一括有期・建設!B1:B10,0)</f>
        <v>4</v>
      </c>
      <c r="C39" s="443" t="s">
        <v>51</v>
      </c>
      <c r="D39" s="444"/>
      <c r="E39" s="444"/>
      <c r="F39" s="445"/>
      <c r="G39" s="455"/>
      <c r="H39" s="456"/>
      <c r="I39" s="456"/>
      <c r="J39" s="457"/>
      <c r="K39" s="95" t="s">
        <v>52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7"/>
      <c r="AC39" s="41" t="s">
        <v>41</v>
      </c>
      <c r="AD39" s="41"/>
      <c r="AE39" s="41"/>
      <c r="AF39" s="42"/>
      <c r="AG39" s="257"/>
      <c r="AH39" s="246"/>
      <c r="AI39" s="246"/>
      <c r="AJ39" s="246"/>
      <c r="AK39" s="246"/>
      <c r="AL39" s="246"/>
      <c r="AM39" s="246"/>
      <c r="AN39" s="246"/>
      <c r="AO39" s="246"/>
      <c r="AP39" s="246"/>
      <c r="AQ39" s="246"/>
      <c r="AR39" s="246"/>
      <c r="AS39" s="246"/>
      <c r="AT39" s="246"/>
      <c r="AU39" s="246"/>
      <c r="AV39" s="246"/>
      <c r="AW39" s="246"/>
      <c r="AX39" s="246"/>
      <c r="AY39" s="246"/>
      <c r="AZ39" s="246"/>
      <c r="BA39" s="246"/>
      <c r="BB39" s="246"/>
      <c r="BC39" s="246"/>
      <c r="BD39" s="246"/>
      <c r="BE39" s="246"/>
      <c r="BF39" s="246"/>
      <c r="BG39" s="246"/>
      <c r="BH39" s="246"/>
      <c r="BI39" s="246"/>
      <c r="BJ39" s="246"/>
      <c r="BK39" s="246"/>
      <c r="BL39" s="246"/>
      <c r="BM39" s="246"/>
      <c r="BN39" s="246"/>
      <c r="BO39" s="246"/>
      <c r="BP39" s="247"/>
      <c r="BQ39" s="41">
        <f ca="1">IF(C39="","",INDIRECT("Q料率_業種一括有期・建設!$H$"&amp; B39,TRUE))</f>
        <v>18</v>
      </c>
      <c r="BR39" s="41"/>
      <c r="BS39" s="41"/>
      <c r="BT39" s="41"/>
      <c r="BU39" s="41"/>
      <c r="BV39" s="41"/>
      <c r="BW39" s="41"/>
      <c r="BX39" s="41"/>
      <c r="BY39" s="326">
        <f ca="1">ROUNDDOWN(AG39*(BQ39/100)/1000,0)</f>
        <v>0</v>
      </c>
      <c r="BZ39" s="327"/>
      <c r="CA39" s="327"/>
      <c r="CB39" s="327"/>
      <c r="CC39" s="327"/>
      <c r="CD39" s="327"/>
      <c r="CE39" s="327"/>
      <c r="CF39" s="327"/>
      <c r="CG39" s="327"/>
      <c r="CH39" s="327"/>
      <c r="CI39" s="327"/>
      <c r="CJ39" s="327"/>
      <c r="CK39" s="327"/>
      <c r="CL39" s="327"/>
      <c r="CM39" s="327"/>
      <c r="CN39" s="327"/>
      <c r="CO39" s="327"/>
      <c r="CP39" s="327"/>
      <c r="CQ39" s="327"/>
      <c r="CR39" s="327"/>
      <c r="CS39" s="327"/>
      <c r="CT39" s="327"/>
      <c r="CU39" s="327"/>
      <c r="CV39" s="327"/>
      <c r="CW39" s="327"/>
      <c r="CX39" s="327"/>
      <c r="CY39" s="327"/>
      <c r="CZ39" s="328"/>
      <c r="DA39" s="325">
        <f ca="1">IF(C39="","",INDIRECT("Q料率_業種一括有期・建設!$D$"&amp;B39,TRUE))</f>
        <v>10</v>
      </c>
      <c r="DB39" s="41"/>
      <c r="DC39" s="41"/>
      <c r="DD39" s="41"/>
      <c r="DE39" s="41"/>
      <c r="DF39" s="41"/>
      <c r="DG39" s="41"/>
      <c r="DH39" s="41"/>
      <c r="DI39" s="41"/>
      <c r="DJ39" s="41"/>
      <c r="DK39" s="332"/>
      <c r="DL39" s="332"/>
      <c r="DM39" s="332"/>
      <c r="DN39" s="332"/>
      <c r="DO39" s="332"/>
      <c r="DP39" s="332"/>
      <c r="DQ39" s="332"/>
      <c r="DR39" s="332"/>
      <c r="DS39" s="332"/>
      <c r="DT39" s="332"/>
      <c r="DU39" s="371">
        <f ca="1">ROUNDDOWN(IF(DK39="",BY39*DA39,BY39*DK39),0)</f>
        <v>0</v>
      </c>
      <c r="DV39" s="372"/>
      <c r="DW39" s="372"/>
      <c r="DX39" s="372"/>
      <c r="DY39" s="372"/>
      <c r="DZ39" s="372"/>
      <c r="EA39" s="372"/>
      <c r="EB39" s="372"/>
      <c r="EC39" s="372"/>
      <c r="ED39" s="372"/>
      <c r="EE39" s="372"/>
      <c r="EF39" s="372"/>
      <c r="EG39" s="372"/>
      <c r="EH39" s="372"/>
      <c r="EI39" s="372"/>
      <c r="EJ39" s="372"/>
      <c r="EK39" s="372"/>
      <c r="EL39" s="372"/>
      <c r="EM39" s="372"/>
      <c r="EN39" s="372"/>
      <c r="EO39" s="372"/>
      <c r="EP39" s="372"/>
      <c r="EQ39" s="372"/>
      <c r="ER39" s="372"/>
      <c r="ES39" s="372"/>
      <c r="ET39" s="372"/>
      <c r="EU39" s="372"/>
      <c r="EV39" s="372"/>
      <c r="EW39" s="372"/>
      <c r="EX39" s="372"/>
      <c r="EY39" s="372"/>
      <c r="EZ39" s="372"/>
      <c r="FA39" s="372"/>
      <c r="FB39" s="372"/>
      <c r="FC39" s="372"/>
      <c r="FD39" s="373"/>
      <c r="FE39" s="5"/>
      <c r="FF39" s="485" t="str">
        <f>IF(FI16=1,"①","1") &amp;".前年度と同額"</f>
        <v>1.前年度と同額</v>
      </c>
      <c r="FG39" s="486"/>
      <c r="FH39" s="486"/>
      <c r="FI39" s="486"/>
      <c r="FJ39" s="486"/>
      <c r="FK39" s="486"/>
      <c r="FL39" s="486"/>
      <c r="FM39" s="486"/>
      <c r="FN39" s="486"/>
      <c r="FO39" s="486"/>
      <c r="FP39" s="486"/>
      <c r="FQ39" s="486"/>
      <c r="FR39" s="486"/>
      <c r="FS39" s="486"/>
      <c r="FT39" s="487"/>
    </row>
    <row r="40" spans="1:184" ht="6" customHeight="1" x14ac:dyDescent="0.15">
      <c r="A40" s="18"/>
      <c r="C40" s="446"/>
      <c r="D40" s="447"/>
      <c r="E40" s="447"/>
      <c r="F40" s="448"/>
      <c r="G40" s="455"/>
      <c r="H40" s="456"/>
      <c r="I40" s="456"/>
      <c r="J40" s="457"/>
      <c r="K40" s="205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7"/>
      <c r="AC40" s="41"/>
      <c r="AD40" s="41"/>
      <c r="AE40" s="41"/>
      <c r="AF40" s="42"/>
      <c r="AG40" s="248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50"/>
      <c r="BQ40" s="41"/>
      <c r="BR40" s="41"/>
      <c r="BS40" s="41"/>
      <c r="BT40" s="41"/>
      <c r="BU40" s="41"/>
      <c r="BV40" s="41"/>
      <c r="BW40" s="41"/>
      <c r="BX40" s="41"/>
      <c r="BY40" s="329"/>
      <c r="BZ40" s="330"/>
      <c r="CA40" s="330"/>
      <c r="CB40" s="330"/>
      <c r="CC40" s="330"/>
      <c r="CD40" s="330"/>
      <c r="CE40" s="330"/>
      <c r="CF40" s="330"/>
      <c r="CG40" s="330"/>
      <c r="CH40" s="330"/>
      <c r="CI40" s="330"/>
      <c r="CJ40" s="330"/>
      <c r="CK40" s="330"/>
      <c r="CL40" s="330"/>
      <c r="CM40" s="330"/>
      <c r="CN40" s="330"/>
      <c r="CO40" s="330"/>
      <c r="CP40" s="330"/>
      <c r="CQ40" s="330"/>
      <c r="CR40" s="330"/>
      <c r="CS40" s="330"/>
      <c r="CT40" s="330"/>
      <c r="CU40" s="330"/>
      <c r="CV40" s="330"/>
      <c r="CW40" s="330"/>
      <c r="CX40" s="330"/>
      <c r="CY40" s="330"/>
      <c r="CZ40" s="331"/>
      <c r="DA40" s="325"/>
      <c r="DB40" s="41"/>
      <c r="DC40" s="41"/>
      <c r="DD40" s="41"/>
      <c r="DE40" s="41"/>
      <c r="DF40" s="41"/>
      <c r="DG40" s="41"/>
      <c r="DH40" s="41"/>
      <c r="DI40" s="41"/>
      <c r="DJ40" s="41"/>
      <c r="DK40" s="332"/>
      <c r="DL40" s="332"/>
      <c r="DM40" s="332"/>
      <c r="DN40" s="332"/>
      <c r="DO40" s="332"/>
      <c r="DP40" s="332"/>
      <c r="DQ40" s="332"/>
      <c r="DR40" s="332"/>
      <c r="DS40" s="332"/>
      <c r="DT40" s="332"/>
      <c r="DU40" s="374"/>
      <c r="DV40" s="375"/>
      <c r="DW40" s="375"/>
      <c r="DX40" s="375"/>
      <c r="DY40" s="375"/>
      <c r="DZ40" s="375"/>
      <c r="EA40" s="375"/>
      <c r="EB40" s="375"/>
      <c r="EC40" s="375"/>
      <c r="ED40" s="375"/>
      <c r="EE40" s="375"/>
      <c r="EF40" s="375"/>
      <c r="EG40" s="375"/>
      <c r="EH40" s="375"/>
      <c r="EI40" s="375"/>
      <c r="EJ40" s="375"/>
      <c r="EK40" s="375"/>
      <c r="EL40" s="375"/>
      <c r="EM40" s="375"/>
      <c r="EN40" s="375"/>
      <c r="EO40" s="375"/>
      <c r="EP40" s="375"/>
      <c r="EQ40" s="375"/>
      <c r="ER40" s="375"/>
      <c r="ES40" s="375"/>
      <c r="ET40" s="375"/>
      <c r="EU40" s="375"/>
      <c r="EV40" s="375"/>
      <c r="EW40" s="375"/>
      <c r="EX40" s="375"/>
      <c r="EY40" s="375"/>
      <c r="EZ40" s="375"/>
      <c r="FA40" s="375"/>
      <c r="FB40" s="375"/>
      <c r="FC40" s="375"/>
      <c r="FD40" s="376"/>
      <c r="FE40" s="23"/>
      <c r="FF40" s="486"/>
      <c r="FG40" s="486"/>
      <c r="FH40" s="486"/>
      <c r="FI40" s="486"/>
      <c r="FJ40" s="486"/>
      <c r="FK40" s="486"/>
      <c r="FL40" s="486"/>
      <c r="FM40" s="486"/>
      <c r="FN40" s="486"/>
      <c r="FO40" s="486"/>
      <c r="FP40" s="486"/>
      <c r="FQ40" s="486"/>
      <c r="FR40" s="486"/>
      <c r="FS40" s="486"/>
      <c r="FT40" s="487"/>
    </row>
    <row r="41" spans="1:184" ht="6" customHeight="1" x14ac:dyDescent="0.15">
      <c r="A41" s="18"/>
      <c r="C41" s="446"/>
      <c r="D41" s="447"/>
      <c r="E41" s="447"/>
      <c r="F41" s="448"/>
      <c r="G41" s="455"/>
      <c r="H41" s="456"/>
      <c r="I41" s="456"/>
      <c r="J41" s="457"/>
      <c r="K41" s="205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7"/>
      <c r="AC41" s="347" t="s">
        <v>43</v>
      </c>
      <c r="AD41" s="347"/>
      <c r="AE41" s="347"/>
      <c r="AF41" s="348"/>
      <c r="AG41" s="251"/>
      <c r="AH41" s="252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2"/>
      <c r="AU41" s="252"/>
      <c r="AV41" s="252"/>
      <c r="AW41" s="252"/>
      <c r="AX41" s="252"/>
      <c r="AY41" s="252"/>
      <c r="AZ41" s="252"/>
      <c r="BA41" s="252"/>
      <c r="BB41" s="252"/>
      <c r="BC41" s="252"/>
      <c r="BD41" s="252"/>
      <c r="BE41" s="252"/>
      <c r="BF41" s="252"/>
      <c r="BG41" s="252"/>
      <c r="BH41" s="252"/>
      <c r="BI41" s="252"/>
      <c r="BJ41" s="252"/>
      <c r="BK41" s="252"/>
      <c r="BL41" s="252"/>
      <c r="BM41" s="252"/>
      <c r="BN41" s="252"/>
      <c r="BO41" s="252"/>
      <c r="BP41" s="253"/>
      <c r="BQ41" s="41">
        <f ca="1">IF(C39="","",INDIRECT("Q料率_業種一括有期・建設!$I$"&amp; B39,TRUE))</f>
        <v>18</v>
      </c>
      <c r="BR41" s="41"/>
      <c r="BS41" s="41"/>
      <c r="BT41" s="41"/>
      <c r="BU41" s="41"/>
      <c r="BV41" s="41"/>
      <c r="BW41" s="41"/>
      <c r="BX41" s="41"/>
      <c r="BY41" s="313">
        <f ca="1">ROUNDDOWN(AG41*(BQ41/100)/1000,0)</f>
        <v>0</v>
      </c>
      <c r="BZ41" s="314"/>
      <c r="CA41" s="314"/>
      <c r="CB41" s="314"/>
      <c r="CC41" s="314"/>
      <c r="CD41" s="314"/>
      <c r="CE41" s="314"/>
      <c r="CF41" s="314"/>
      <c r="CG41" s="314"/>
      <c r="CH41" s="314"/>
      <c r="CI41" s="314"/>
      <c r="CJ41" s="314"/>
      <c r="CK41" s="314"/>
      <c r="CL41" s="314"/>
      <c r="CM41" s="314"/>
      <c r="CN41" s="314"/>
      <c r="CO41" s="314"/>
      <c r="CP41" s="314"/>
      <c r="CQ41" s="314"/>
      <c r="CR41" s="314"/>
      <c r="CS41" s="314"/>
      <c r="CT41" s="314"/>
      <c r="CU41" s="314"/>
      <c r="CV41" s="314"/>
      <c r="CW41" s="314"/>
      <c r="CX41" s="314"/>
      <c r="CY41" s="314"/>
      <c r="CZ41" s="315"/>
      <c r="DA41" s="325">
        <f ca="1">IF(C39="","",INDIRECT("Q料率_業種一括有期・建設!$E$"&amp;B39,TRUE))</f>
        <v>9</v>
      </c>
      <c r="DB41" s="41"/>
      <c r="DC41" s="41"/>
      <c r="DD41" s="41"/>
      <c r="DE41" s="41"/>
      <c r="DF41" s="41"/>
      <c r="DG41" s="41"/>
      <c r="DH41" s="41"/>
      <c r="DI41" s="41"/>
      <c r="DJ41" s="41"/>
      <c r="DK41" s="332"/>
      <c r="DL41" s="332"/>
      <c r="DM41" s="332"/>
      <c r="DN41" s="332"/>
      <c r="DO41" s="332"/>
      <c r="DP41" s="332"/>
      <c r="DQ41" s="332"/>
      <c r="DR41" s="332"/>
      <c r="DS41" s="332"/>
      <c r="DT41" s="332"/>
      <c r="DU41" s="84">
        <f ca="1">ROUNDDOWN(IF(DK41="",BY41*DA41,BY41*DK41),0)</f>
        <v>0</v>
      </c>
      <c r="DV41" s="85"/>
      <c r="DW41" s="85"/>
      <c r="DX41" s="85"/>
      <c r="DY41" s="85"/>
      <c r="DZ41" s="85"/>
      <c r="EA41" s="85"/>
      <c r="EB41" s="85"/>
      <c r="EC41" s="85"/>
      <c r="ED41" s="85"/>
      <c r="EE41" s="85"/>
      <c r="EF41" s="85"/>
      <c r="EG41" s="85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85"/>
      <c r="ES41" s="85"/>
      <c r="ET41" s="85"/>
      <c r="EU41" s="85"/>
      <c r="EV41" s="85"/>
      <c r="EW41" s="85"/>
      <c r="EX41" s="85"/>
      <c r="EY41" s="85"/>
      <c r="EZ41" s="85"/>
      <c r="FA41" s="85"/>
      <c r="FB41" s="85"/>
      <c r="FC41" s="85"/>
      <c r="FD41" s="86"/>
      <c r="FE41" s="23"/>
      <c r="FF41" s="485" t="str">
        <f>IF(FI16=2,"②","2") &amp;".前年度と変わる"</f>
        <v>2.前年度と変わる</v>
      </c>
      <c r="FG41" s="486"/>
      <c r="FH41" s="486"/>
      <c r="FI41" s="486"/>
      <c r="FJ41" s="486"/>
      <c r="FK41" s="486"/>
      <c r="FL41" s="486"/>
      <c r="FM41" s="486"/>
      <c r="FN41" s="486"/>
      <c r="FO41" s="486"/>
      <c r="FP41" s="486"/>
      <c r="FQ41" s="486"/>
      <c r="FR41" s="486"/>
      <c r="FS41" s="486"/>
      <c r="FT41" s="487"/>
      <c r="FZ41" s="3"/>
    </row>
    <row r="42" spans="1:184" ht="6" customHeight="1" x14ac:dyDescent="0.15">
      <c r="A42" s="18"/>
      <c r="C42" s="446"/>
      <c r="D42" s="447"/>
      <c r="E42" s="447"/>
      <c r="F42" s="448"/>
      <c r="G42" s="455"/>
      <c r="H42" s="456"/>
      <c r="I42" s="456"/>
      <c r="J42" s="457"/>
      <c r="K42" s="205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7"/>
      <c r="AC42" s="347"/>
      <c r="AD42" s="347"/>
      <c r="AE42" s="347"/>
      <c r="AF42" s="348"/>
      <c r="AG42" s="254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6"/>
      <c r="BQ42" s="41"/>
      <c r="BR42" s="41"/>
      <c r="BS42" s="41"/>
      <c r="BT42" s="41"/>
      <c r="BU42" s="41"/>
      <c r="BV42" s="41"/>
      <c r="BW42" s="41"/>
      <c r="BX42" s="41"/>
      <c r="BY42" s="316"/>
      <c r="BZ42" s="317"/>
      <c r="CA42" s="317"/>
      <c r="CB42" s="317"/>
      <c r="CC42" s="317"/>
      <c r="CD42" s="317"/>
      <c r="CE42" s="317"/>
      <c r="CF42" s="317"/>
      <c r="CG42" s="317"/>
      <c r="CH42" s="317"/>
      <c r="CI42" s="317"/>
      <c r="CJ42" s="317"/>
      <c r="CK42" s="317"/>
      <c r="CL42" s="317"/>
      <c r="CM42" s="317"/>
      <c r="CN42" s="317"/>
      <c r="CO42" s="317"/>
      <c r="CP42" s="317"/>
      <c r="CQ42" s="317"/>
      <c r="CR42" s="317"/>
      <c r="CS42" s="317"/>
      <c r="CT42" s="317"/>
      <c r="CU42" s="317"/>
      <c r="CV42" s="317"/>
      <c r="CW42" s="317"/>
      <c r="CX42" s="317"/>
      <c r="CY42" s="317"/>
      <c r="CZ42" s="318"/>
      <c r="DA42" s="325"/>
      <c r="DB42" s="41"/>
      <c r="DC42" s="41"/>
      <c r="DD42" s="41"/>
      <c r="DE42" s="41"/>
      <c r="DF42" s="41"/>
      <c r="DG42" s="41"/>
      <c r="DH42" s="41"/>
      <c r="DI42" s="41"/>
      <c r="DJ42" s="41"/>
      <c r="DK42" s="332"/>
      <c r="DL42" s="332"/>
      <c r="DM42" s="332"/>
      <c r="DN42" s="332"/>
      <c r="DO42" s="332"/>
      <c r="DP42" s="332"/>
      <c r="DQ42" s="332"/>
      <c r="DR42" s="332"/>
      <c r="DS42" s="332"/>
      <c r="DT42" s="332"/>
      <c r="DU42" s="87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9"/>
      <c r="FE42" s="5"/>
      <c r="FF42" s="486"/>
      <c r="FG42" s="486"/>
      <c r="FH42" s="486"/>
      <c r="FI42" s="486"/>
      <c r="FJ42" s="486"/>
      <c r="FK42" s="486"/>
      <c r="FL42" s="486"/>
      <c r="FM42" s="486"/>
      <c r="FN42" s="486"/>
      <c r="FO42" s="486"/>
      <c r="FP42" s="486"/>
      <c r="FQ42" s="486"/>
      <c r="FR42" s="486"/>
      <c r="FS42" s="486"/>
      <c r="FT42" s="487"/>
    </row>
    <row r="43" spans="1:184" ht="6" customHeight="1" x14ac:dyDescent="0.15">
      <c r="A43" s="18"/>
      <c r="C43" s="446"/>
      <c r="D43" s="447"/>
      <c r="E43" s="447"/>
      <c r="F43" s="448"/>
      <c r="G43" s="455"/>
      <c r="H43" s="456"/>
      <c r="I43" s="456"/>
      <c r="J43" s="457"/>
      <c r="K43" s="205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7"/>
      <c r="AC43" s="345" t="s">
        <v>44</v>
      </c>
      <c r="AD43" s="345"/>
      <c r="AE43" s="345"/>
      <c r="AF43" s="346"/>
      <c r="AG43" s="245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7"/>
      <c r="BQ43" s="41">
        <f ca="1">IF(C39="","",INDIRECT("Q料率_業種一括有期・建設!$J$"&amp; B39,TRUE))</f>
        <v>17</v>
      </c>
      <c r="BR43" s="41"/>
      <c r="BS43" s="41"/>
      <c r="BT43" s="41"/>
      <c r="BU43" s="41"/>
      <c r="BV43" s="41"/>
      <c r="BW43" s="41"/>
      <c r="BX43" s="41"/>
      <c r="BY43" s="239">
        <f ca="1">ROUNDDOWN(AG43*(BQ43/100)/1000,0)</f>
        <v>0</v>
      </c>
      <c r="BZ43" s="240"/>
      <c r="CA43" s="240"/>
      <c r="CB43" s="240"/>
      <c r="CC43" s="240"/>
      <c r="CD43" s="240"/>
      <c r="CE43" s="240"/>
      <c r="CF43" s="240"/>
      <c r="CG43" s="240"/>
      <c r="CH43" s="240"/>
      <c r="CI43" s="240"/>
      <c r="CJ43" s="240"/>
      <c r="CK43" s="240"/>
      <c r="CL43" s="240"/>
      <c r="CM43" s="240"/>
      <c r="CN43" s="240"/>
      <c r="CO43" s="240"/>
      <c r="CP43" s="240"/>
      <c r="CQ43" s="240"/>
      <c r="CR43" s="240"/>
      <c r="CS43" s="240"/>
      <c r="CT43" s="240"/>
      <c r="CU43" s="240"/>
      <c r="CV43" s="240"/>
      <c r="CW43" s="240"/>
      <c r="CX43" s="240"/>
      <c r="CY43" s="240"/>
      <c r="CZ43" s="241"/>
      <c r="DA43" s="325">
        <f ca="1">IF(C39="","",INDIRECT("Q料率_業種一括有期・建設!$F$"&amp;B39,TRUE))</f>
        <v>9</v>
      </c>
      <c r="DB43" s="41"/>
      <c r="DC43" s="41"/>
      <c r="DD43" s="41"/>
      <c r="DE43" s="41"/>
      <c r="DF43" s="41"/>
      <c r="DG43" s="41"/>
      <c r="DH43" s="41"/>
      <c r="DI43" s="41"/>
      <c r="DJ43" s="41"/>
      <c r="DK43" s="332"/>
      <c r="DL43" s="332"/>
      <c r="DM43" s="332"/>
      <c r="DN43" s="332"/>
      <c r="DO43" s="332"/>
      <c r="DP43" s="332"/>
      <c r="DQ43" s="332"/>
      <c r="DR43" s="332"/>
      <c r="DS43" s="332"/>
      <c r="DT43" s="391"/>
      <c r="DU43" s="377">
        <f ca="1">ROUNDDOWN(IF(DK43="",BY43*DA43,BY43*DK43),0)</f>
        <v>0</v>
      </c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9"/>
      <c r="FE43" s="23"/>
      <c r="FF43" s="24"/>
      <c r="FG43" s="24"/>
      <c r="FH43" s="24"/>
      <c r="FI43" s="24"/>
      <c r="FJ43" s="24"/>
      <c r="FK43" s="24"/>
      <c r="FL43" s="24"/>
      <c r="FM43" s="24"/>
      <c r="FN43" s="24"/>
      <c r="FO43" s="501" t="s">
        <v>37</v>
      </c>
      <c r="FP43" s="501"/>
      <c r="FQ43" s="501"/>
      <c r="FR43" s="501"/>
      <c r="FT43" s="6"/>
      <c r="FW43" s="1"/>
    </row>
    <row r="44" spans="1:184" ht="6" customHeight="1" x14ac:dyDescent="0.15">
      <c r="A44" s="18"/>
      <c r="C44" s="446"/>
      <c r="D44" s="447"/>
      <c r="E44" s="447"/>
      <c r="F44" s="448"/>
      <c r="G44" s="455"/>
      <c r="H44" s="456"/>
      <c r="I44" s="456"/>
      <c r="J44" s="457"/>
      <c r="K44" s="205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7"/>
      <c r="AC44" s="345"/>
      <c r="AD44" s="345"/>
      <c r="AE44" s="345"/>
      <c r="AF44" s="346"/>
      <c r="AG44" s="248"/>
      <c r="AH44" s="249"/>
      <c r="AI44" s="249"/>
      <c r="AJ44" s="249"/>
      <c r="AK44" s="249"/>
      <c r="AL44" s="249"/>
      <c r="AM44" s="249"/>
      <c r="AN44" s="249"/>
      <c r="AO44" s="249"/>
      <c r="AP44" s="249"/>
      <c r="AQ44" s="249"/>
      <c r="AR44" s="249"/>
      <c r="AS44" s="249"/>
      <c r="AT44" s="249"/>
      <c r="AU44" s="249"/>
      <c r="AV44" s="249"/>
      <c r="AW44" s="249"/>
      <c r="AX44" s="249"/>
      <c r="AY44" s="249"/>
      <c r="AZ44" s="249"/>
      <c r="BA44" s="249"/>
      <c r="BB44" s="249"/>
      <c r="BC44" s="249"/>
      <c r="BD44" s="249"/>
      <c r="BE44" s="249"/>
      <c r="BF44" s="249"/>
      <c r="BG44" s="249"/>
      <c r="BH44" s="249"/>
      <c r="BI44" s="249"/>
      <c r="BJ44" s="249"/>
      <c r="BK44" s="249"/>
      <c r="BL44" s="249"/>
      <c r="BM44" s="249"/>
      <c r="BN44" s="249"/>
      <c r="BO44" s="249"/>
      <c r="BP44" s="250"/>
      <c r="BQ44" s="41"/>
      <c r="BR44" s="41"/>
      <c r="BS44" s="41"/>
      <c r="BT44" s="41"/>
      <c r="BU44" s="41"/>
      <c r="BV44" s="41"/>
      <c r="BW44" s="41"/>
      <c r="BX44" s="41"/>
      <c r="BY44" s="242"/>
      <c r="BZ44" s="243"/>
      <c r="CA44" s="243"/>
      <c r="CB44" s="243"/>
      <c r="CC44" s="243"/>
      <c r="CD44" s="243"/>
      <c r="CE44" s="243"/>
      <c r="CF44" s="243"/>
      <c r="CG44" s="243"/>
      <c r="CH44" s="243"/>
      <c r="CI44" s="243"/>
      <c r="CJ44" s="243"/>
      <c r="CK44" s="243"/>
      <c r="CL44" s="243"/>
      <c r="CM44" s="243"/>
      <c r="CN44" s="243"/>
      <c r="CO44" s="243"/>
      <c r="CP44" s="243"/>
      <c r="CQ44" s="243"/>
      <c r="CR44" s="243"/>
      <c r="CS44" s="243"/>
      <c r="CT44" s="243"/>
      <c r="CU44" s="243"/>
      <c r="CV44" s="243"/>
      <c r="CW44" s="243"/>
      <c r="CX44" s="243"/>
      <c r="CY44" s="243"/>
      <c r="CZ44" s="244"/>
      <c r="DA44" s="325"/>
      <c r="DB44" s="41"/>
      <c r="DC44" s="41"/>
      <c r="DD44" s="41"/>
      <c r="DE44" s="41"/>
      <c r="DF44" s="41"/>
      <c r="DG44" s="41"/>
      <c r="DH44" s="41"/>
      <c r="DI44" s="41"/>
      <c r="DJ44" s="41"/>
      <c r="DK44" s="332"/>
      <c r="DL44" s="332"/>
      <c r="DM44" s="332"/>
      <c r="DN44" s="332"/>
      <c r="DO44" s="332"/>
      <c r="DP44" s="332"/>
      <c r="DQ44" s="332"/>
      <c r="DR44" s="332"/>
      <c r="DS44" s="332"/>
      <c r="DT44" s="391"/>
      <c r="DU44" s="380"/>
      <c r="DV44" s="381"/>
      <c r="DW44" s="381"/>
      <c r="DX44" s="381"/>
      <c r="DY44" s="381"/>
      <c r="DZ44" s="381"/>
      <c r="EA44" s="381"/>
      <c r="EB44" s="381"/>
      <c r="EC44" s="381"/>
      <c r="ED44" s="381"/>
      <c r="EE44" s="381"/>
      <c r="EF44" s="381"/>
      <c r="EG44" s="381"/>
      <c r="EH44" s="381"/>
      <c r="EI44" s="381"/>
      <c r="EJ44" s="381"/>
      <c r="EK44" s="381"/>
      <c r="EL44" s="381"/>
      <c r="EM44" s="381"/>
      <c r="EN44" s="381"/>
      <c r="EO44" s="381"/>
      <c r="EP44" s="381"/>
      <c r="EQ44" s="381"/>
      <c r="ER44" s="381"/>
      <c r="ES44" s="381"/>
      <c r="ET44" s="381"/>
      <c r="EU44" s="381"/>
      <c r="EV44" s="381"/>
      <c r="EW44" s="381"/>
      <c r="EX44" s="381"/>
      <c r="EY44" s="381"/>
      <c r="EZ44" s="381"/>
      <c r="FA44" s="381"/>
      <c r="FB44" s="381"/>
      <c r="FC44" s="381"/>
      <c r="FD44" s="382"/>
      <c r="FE44" s="23"/>
      <c r="FF44" s="24"/>
      <c r="FG44" s="24"/>
      <c r="FH44" s="24"/>
      <c r="FI44" s="24"/>
      <c r="FJ44" s="24"/>
      <c r="FK44" s="24"/>
      <c r="FL44" s="24"/>
      <c r="FM44" s="24"/>
      <c r="FN44" s="24"/>
      <c r="FO44" s="501"/>
      <c r="FP44" s="501"/>
      <c r="FQ44" s="501"/>
      <c r="FR44" s="501"/>
      <c r="FT44" s="6"/>
    </row>
    <row r="45" spans="1:184" ht="6" customHeight="1" x14ac:dyDescent="0.15">
      <c r="A45" s="18"/>
      <c r="C45" s="446"/>
      <c r="D45" s="447"/>
      <c r="E45" s="447"/>
      <c r="F45" s="448"/>
      <c r="G45" s="455"/>
      <c r="H45" s="456"/>
      <c r="I45" s="456"/>
      <c r="J45" s="457"/>
      <c r="K45" s="205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7"/>
      <c r="AC45" s="355" t="s">
        <v>46</v>
      </c>
      <c r="AD45" s="355"/>
      <c r="AE45" s="355"/>
      <c r="AF45" s="356"/>
      <c r="AG45" s="349"/>
      <c r="AH45" s="350"/>
      <c r="AI45" s="350"/>
      <c r="AJ45" s="350"/>
      <c r="AK45" s="350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1"/>
      <c r="BQ45" s="41">
        <f ca="1">IF(C39="","",INDIRECT("Q料率_業種一括有期・建設!$K$"&amp; B39,TRUE))</f>
        <v>17</v>
      </c>
      <c r="BR45" s="41"/>
      <c r="BS45" s="41"/>
      <c r="BT45" s="41"/>
      <c r="BU45" s="41"/>
      <c r="BV45" s="41"/>
      <c r="BW45" s="41"/>
      <c r="BX45" s="41"/>
      <c r="BY45" s="334">
        <f ca="1">ROUNDDOWN(AG45*(BQ45/100)/1000,0)</f>
        <v>0</v>
      </c>
      <c r="BZ45" s="335"/>
      <c r="CA45" s="335"/>
      <c r="CB45" s="335"/>
      <c r="CC45" s="335"/>
      <c r="CD45" s="335"/>
      <c r="CE45" s="335"/>
      <c r="CF45" s="335"/>
      <c r="CG45" s="335"/>
      <c r="CH45" s="335"/>
      <c r="CI45" s="335"/>
      <c r="CJ45" s="335"/>
      <c r="CK45" s="335"/>
      <c r="CL45" s="335"/>
      <c r="CM45" s="335"/>
      <c r="CN45" s="335"/>
      <c r="CO45" s="335"/>
      <c r="CP45" s="335"/>
      <c r="CQ45" s="335"/>
      <c r="CR45" s="335"/>
      <c r="CS45" s="335"/>
      <c r="CT45" s="335"/>
      <c r="CU45" s="335"/>
      <c r="CV45" s="335"/>
      <c r="CW45" s="335"/>
      <c r="CX45" s="335"/>
      <c r="CY45" s="335"/>
      <c r="CZ45" s="336"/>
      <c r="DA45" s="325">
        <f ca="1">IF(C39="","",INDIRECT("Q料率_業種一括有期・建設!$G$"&amp;B39,TRUE))</f>
        <v>9</v>
      </c>
      <c r="DB45" s="41"/>
      <c r="DC45" s="41"/>
      <c r="DD45" s="41"/>
      <c r="DE45" s="41"/>
      <c r="DF45" s="41"/>
      <c r="DG45" s="41"/>
      <c r="DH45" s="41"/>
      <c r="DI45" s="41"/>
      <c r="DJ45" s="41"/>
      <c r="DK45" s="332"/>
      <c r="DL45" s="332"/>
      <c r="DM45" s="332"/>
      <c r="DN45" s="332"/>
      <c r="DO45" s="332"/>
      <c r="DP45" s="332"/>
      <c r="DQ45" s="332"/>
      <c r="DR45" s="332"/>
      <c r="DS45" s="332"/>
      <c r="DT45" s="332"/>
      <c r="DU45" s="78">
        <f ca="1">ROUNDDOWN(IF(DK45="",BY45*DA45,BY45*DK45),0)</f>
        <v>0</v>
      </c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80"/>
      <c r="FE45" s="5"/>
      <c r="FF45" s="490"/>
      <c r="FG45" s="491"/>
      <c r="FH45" s="491"/>
      <c r="FI45" s="491"/>
      <c r="FJ45" s="491"/>
      <c r="FK45" s="491"/>
      <c r="FL45" s="491"/>
      <c r="FM45" s="491"/>
      <c r="FN45" s="491"/>
      <c r="FO45" s="491"/>
      <c r="FP45" s="491"/>
      <c r="FQ45" s="492"/>
      <c r="FT45" s="6"/>
    </row>
    <row r="46" spans="1:184" ht="6" customHeight="1" x14ac:dyDescent="0.15">
      <c r="A46" s="18"/>
      <c r="C46" s="449"/>
      <c r="D46" s="450"/>
      <c r="E46" s="450"/>
      <c r="F46" s="451"/>
      <c r="G46" s="455"/>
      <c r="H46" s="456"/>
      <c r="I46" s="456"/>
      <c r="J46" s="457"/>
      <c r="K46" s="98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355"/>
      <c r="AD46" s="355"/>
      <c r="AE46" s="355"/>
      <c r="AF46" s="356"/>
      <c r="AG46" s="352"/>
      <c r="AH46" s="353"/>
      <c r="AI46" s="353"/>
      <c r="AJ46" s="353"/>
      <c r="AK46" s="353"/>
      <c r="AL46" s="353"/>
      <c r="AM46" s="353"/>
      <c r="AN46" s="353"/>
      <c r="AO46" s="353"/>
      <c r="AP46" s="353"/>
      <c r="AQ46" s="353"/>
      <c r="AR46" s="353"/>
      <c r="AS46" s="353"/>
      <c r="AT46" s="353"/>
      <c r="AU46" s="353"/>
      <c r="AV46" s="353"/>
      <c r="AW46" s="353"/>
      <c r="AX46" s="353"/>
      <c r="AY46" s="353"/>
      <c r="AZ46" s="353"/>
      <c r="BA46" s="353"/>
      <c r="BB46" s="353"/>
      <c r="BC46" s="353"/>
      <c r="BD46" s="353"/>
      <c r="BE46" s="353"/>
      <c r="BF46" s="353"/>
      <c r="BG46" s="353"/>
      <c r="BH46" s="353"/>
      <c r="BI46" s="353"/>
      <c r="BJ46" s="353"/>
      <c r="BK46" s="353"/>
      <c r="BL46" s="353"/>
      <c r="BM46" s="353"/>
      <c r="BN46" s="353"/>
      <c r="BO46" s="353"/>
      <c r="BP46" s="354"/>
      <c r="BQ46" s="41"/>
      <c r="BR46" s="41"/>
      <c r="BS46" s="41"/>
      <c r="BT46" s="41"/>
      <c r="BU46" s="41"/>
      <c r="BV46" s="41"/>
      <c r="BW46" s="41"/>
      <c r="BX46" s="41"/>
      <c r="BY46" s="337"/>
      <c r="BZ46" s="338"/>
      <c r="CA46" s="338"/>
      <c r="CB46" s="338"/>
      <c r="CC46" s="338"/>
      <c r="CD46" s="338"/>
      <c r="CE46" s="338"/>
      <c r="CF46" s="338"/>
      <c r="CG46" s="338"/>
      <c r="CH46" s="338"/>
      <c r="CI46" s="338"/>
      <c r="CJ46" s="338"/>
      <c r="CK46" s="338"/>
      <c r="CL46" s="338"/>
      <c r="CM46" s="338"/>
      <c r="CN46" s="338"/>
      <c r="CO46" s="338"/>
      <c r="CP46" s="338"/>
      <c r="CQ46" s="338"/>
      <c r="CR46" s="338"/>
      <c r="CS46" s="338"/>
      <c r="CT46" s="338"/>
      <c r="CU46" s="338"/>
      <c r="CV46" s="338"/>
      <c r="CW46" s="338"/>
      <c r="CX46" s="338"/>
      <c r="CY46" s="338"/>
      <c r="CZ46" s="339"/>
      <c r="DA46" s="325"/>
      <c r="DB46" s="41"/>
      <c r="DC46" s="41"/>
      <c r="DD46" s="41"/>
      <c r="DE46" s="41"/>
      <c r="DF46" s="41"/>
      <c r="DG46" s="41"/>
      <c r="DH46" s="41"/>
      <c r="DI46" s="41"/>
      <c r="DJ46" s="41"/>
      <c r="DK46" s="332"/>
      <c r="DL46" s="332"/>
      <c r="DM46" s="332"/>
      <c r="DN46" s="332"/>
      <c r="DO46" s="332"/>
      <c r="DP46" s="332"/>
      <c r="DQ46" s="332"/>
      <c r="DR46" s="332"/>
      <c r="DS46" s="332"/>
      <c r="DT46" s="332"/>
      <c r="DU46" s="81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3"/>
      <c r="FE46" s="5"/>
      <c r="FF46" s="493"/>
      <c r="FG46" s="494"/>
      <c r="FH46" s="494"/>
      <c r="FI46" s="494"/>
      <c r="FJ46" s="494"/>
      <c r="FK46" s="494"/>
      <c r="FL46" s="494"/>
      <c r="FM46" s="494"/>
      <c r="FN46" s="494"/>
      <c r="FO46" s="494"/>
      <c r="FP46" s="494"/>
      <c r="FQ46" s="495"/>
      <c r="FT46" s="6"/>
    </row>
    <row r="47" spans="1:184" ht="6" customHeight="1" x14ac:dyDescent="0.15">
      <c r="A47" s="19" t="str">
        <f>C47</f>
        <v>34</v>
      </c>
      <c r="B47" s="2">
        <f>MATCH(C47,Q料率_業種一括有期・建設!B1:B10,0)</f>
        <v>5</v>
      </c>
      <c r="C47" s="443" t="s">
        <v>53</v>
      </c>
      <c r="D47" s="444"/>
      <c r="E47" s="444"/>
      <c r="F47" s="445"/>
      <c r="G47" s="455"/>
      <c r="H47" s="456"/>
      <c r="I47" s="456"/>
      <c r="J47" s="457"/>
      <c r="K47" s="286" t="s">
        <v>54</v>
      </c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8"/>
      <c r="AC47" s="41" t="s">
        <v>41</v>
      </c>
      <c r="AD47" s="41"/>
      <c r="AE47" s="41"/>
      <c r="AF47" s="42"/>
      <c r="AG47" s="257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6"/>
      <c r="BC47" s="246"/>
      <c r="BD47" s="246"/>
      <c r="BE47" s="246"/>
      <c r="BF47" s="246"/>
      <c r="BG47" s="246"/>
      <c r="BH47" s="246"/>
      <c r="BI47" s="246"/>
      <c r="BJ47" s="246"/>
      <c r="BK47" s="246"/>
      <c r="BL47" s="246"/>
      <c r="BM47" s="246"/>
      <c r="BN47" s="246"/>
      <c r="BO47" s="246"/>
      <c r="BP47" s="247"/>
      <c r="BQ47" s="45">
        <f ca="1">IF(C47="","",INDIRECT("Q料率_業種一括有期・建設!$H$"&amp;B47,TRUE))</f>
        <v>23</v>
      </c>
      <c r="BR47" s="46"/>
      <c r="BS47" s="46"/>
      <c r="BT47" s="46"/>
      <c r="BU47" s="46"/>
      <c r="BV47" s="46"/>
      <c r="BW47" s="46"/>
      <c r="BX47" s="47"/>
      <c r="BY47" s="326">
        <f ca="1">ROUNDDOWN(AG47*(BQ47/100)/1000,0)</f>
        <v>0</v>
      </c>
      <c r="BZ47" s="327"/>
      <c r="CA47" s="327"/>
      <c r="CB47" s="327"/>
      <c r="CC47" s="327"/>
      <c r="CD47" s="327"/>
      <c r="CE47" s="327"/>
      <c r="CF47" s="327"/>
      <c r="CG47" s="327"/>
      <c r="CH47" s="327"/>
      <c r="CI47" s="327"/>
      <c r="CJ47" s="327"/>
      <c r="CK47" s="327"/>
      <c r="CL47" s="327"/>
      <c r="CM47" s="327"/>
      <c r="CN47" s="327"/>
      <c r="CO47" s="327"/>
      <c r="CP47" s="327"/>
      <c r="CQ47" s="327"/>
      <c r="CR47" s="327"/>
      <c r="CS47" s="327"/>
      <c r="CT47" s="327"/>
      <c r="CU47" s="327"/>
      <c r="CV47" s="327"/>
      <c r="CW47" s="327"/>
      <c r="CX47" s="327"/>
      <c r="CY47" s="327"/>
      <c r="CZ47" s="328"/>
      <c r="DA47" s="325">
        <f ca="1">IF(C47="","",INDIRECT("Q料率_業種一括有期・建設!$D$"&amp;B47,TRUE))</f>
        <v>17</v>
      </c>
      <c r="DB47" s="41"/>
      <c r="DC47" s="41"/>
      <c r="DD47" s="41"/>
      <c r="DE47" s="41"/>
      <c r="DF47" s="41"/>
      <c r="DG47" s="41"/>
      <c r="DH47" s="41"/>
      <c r="DI47" s="41"/>
      <c r="DJ47" s="41"/>
      <c r="DK47" s="332"/>
      <c r="DL47" s="332"/>
      <c r="DM47" s="332"/>
      <c r="DN47" s="332"/>
      <c r="DO47" s="332"/>
      <c r="DP47" s="332"/>
      <c r="DQ47" s="332"/>
      <c r="DR47" s="332"/>
      <c r="DS47" s="332"/>
      <c r="DT47" s="332"/>
      <c r="DU47" s="371">
        <f ca="1">ROUNDDOWN(IF(DK47="",BY47*DA47,BY47*DK47),0)</f>
        <v>0</v>
      </c>
      <c r="DV47" s="372"/>
      <c r="DW47" s="372"/>
      <c r="DX47" s="372"/>
      <c r="DY47" s="372"/>
      <c r="DZ47" s="372"/>
      <c r="EA47" s="372"/>
      <c r="EB47" s="372"/>
      <c r="EC47" s="372"/>
      <c r="ED47" s="372"/>
      <c r="EE47" s="372"/>
      <c r="EF47" s="372"/>
      <c r="EG47" s="372"/>
      <c r="EH47" s="372"/>
      <c r="EI47" s="372"/>
      <c r="EJ47" s="372"/>
      <c r="EK47" s="372"/>
      <c r="EL47" s="372"/>
      <c r="EM47" s="372"/>
      <c r="EN47" s="372"/>
      <c r="EO47" s="372"/>
      <c r="EP47" s="372"/>
      <c r="EQ47" s="372"/>
      <c r="ER47" s="372"/>
      <c r="ES47" s="372"/>
      <c r="ET47" s="372"/>
      <c r="EU47" s="372"/>
      <c r="EV47" s="372"/>
      <c r="EW47" s="372"/>
      <c r="EX47" s="372"/>
      <c r="EY47" s="372"/>
      <c r="EZ47" s="372"/>
      <c r="FA47" s="372"/>
      <c r="FB47" s="372"/>
      <c r="FC47" s="372"/>
      <c r="FD47" s="373"/>
      <c r="FE47" s="5"/>
      <c r="FF47" s="496"/>
      <c r="FG47" s="497"/>
      <c r="FH47" s="497"/>
      <c r="FI47" s="497"/>
      <c r="FJ47" s="497"/>
      <c r="FK47" s="497"/>
      <c r="FL47" s="497"/>
      <c r="FM47" s="497"/>
      <c r="FN47" s="497"/>
      <c r="FO47" s="497"/>
      <c r="FP47" s="497"/>
      <c r="FQ47" s="498"/>
      <c r="FR47" s="15"/>
      <c r="FT47" s="6"/>
    </row>
    <row r="48" spans="1:184" ht="6" customHeight="1" x14ac:dyDescent="0.15">
      <c r="A48" s="18"/>
      <c r="C48" s="446"/>
      <c r="D48" s="447"/>
      <c r="E48" s="447"/>
      <c r="F48" s="448"/>
      <c r="G48" s="455"/>
      <c r="H48" s="456"/>
      <c r="I48" s="456"/>
      <c r="J48" s="457"/>
      <c r="K48" s="289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1"/>
      <c r="AC48" s="41"/>
      <c r="AD48" s="41"/>
      <c r="AE48" s="41"/>
      <c r="AF48" s="42"/>
      <c r="AG48" s="248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49"/>
      <c r="BB48" s="249"/>
      <c r="BC48" s="249"/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49"/>
      <c r="BO48" s="249"/>
      <c r="BP48" s="250"/>
      <c r="BQ48" s="38"/>
      <c r="BR48" s="39"/>
      <c r="BS48" s="39"/>
      <c r="BT48" s="39"/>
      <c r="BU48" s="39"/>
      <c r="BV48" s="39"/>
      <c r="BW48" s="39"/>
      <c r="BX48" s="40"/>
      <c r="BY48" s="329"/>
      <c r="BZ48" s="330"/>
      <c r="CA48" s="330"/>
      <c r="CB48" s="330"/>
      <c r="CC48" s="330"/>
      <c r="CD48" s="330"/>
      <c r="CE48" s="330"/>
      <c r="CF48" s="330"/>
      <c r="CG48" s="330"/>
      <c r="CH48" s="330"/>
      <c r="CI48" s="330"/>
      <c r="CJ48" s="330"/>
      <c r="CK48" s="330"/>
      <c r="CL48" s="330"/>
      <c r="CM48" s="330"/>
      <c r="CN48" s="330"/>
      <c r="CO48" s="330"/>
      <c r="CP48" s="330"/>
      <c r="CQ48" s="330"/>
      <c r="CR48" s="330"/>
      <c r="CS48" s="330"/>
      <c r="CT48" s="330"/>
      <c r="CU48" s="330"/>
      <c r="CV48" s="330"/>
      <c r="CW48" s="330"/>
      <c r="CX48" s="330"/>
      <c r="CY48" s="330"/>
      <c r="CZ48" s="331"/>
      <c r="DA48" s="325"/>
      <c r="DB48" s="41"/>
      <c r="DC48" s="41"/>
      <c r="DD48" s="41"/>
      <c r="DE48" s="41"/>
      <c r="DF48" s="41"/>
      <c r="DG48" s="41"/>
      <c r="DH48" s="41"/>
      <c r="DI48" s="41"/>
      <c r="DJ48" s="41"/>
      <c r="DK48" s="332"/>
      <c r="DL48" s="332"/>
      <c r="DM48" s="332"/>
      <c r="DN48" s="332"/>
      <c r="DO48" s="332"/>
      <c r="DP48" s="332"/>
      <c r="DQ48" s="332"/>
      <c r="DR48" s="332"/>
      <c r="DS48" s="332"/>
      <c r="DT48" s="332"/>
      <c r="DU48" s="374"/>
      <c r="DV48" s="375"/>
      <c r="DW48" s="375"/>
      <c r="DX48" s="375"/>
      <c r="DY48" s="375"/>
      <c r="DZ48" s="375"/>
      <c r="EA48" s="375"/>
      <c r="EB48" s="375"/>
      <c r="EC48" s="375"/>
      <c r="ED48" s="375"/>
      <c r="EE48" s="375"/>
      <c r="EF48" s="375"/>
      <c r="EG48" s="375"/>
      <c r="EH48" s="375"/>
      <c r="EI48" s="375"/>
      <c r="EJ48" s="375"/>
      <c r="EK48" s="375"/>
      <c r="EL48" s="375"/>
      <c r="EM48" s="375"/>
      <c r="EN48" s="375"/>
      <c r="EO48" s="375"/>
      <c r="EP48" s="375"/>
      <c r="EQ48" s="375"/>
      <c r="ER48" s="375"/>
      <c r="ES48" s="375"/>
      <c r="ET48" s="375"/>
      <c r="EU48" s="375"/>
      <c r="EV48" s="375"/>
      <c r="EW48" s="375"/>
      <c r="EX48" s="375"/>
      <c r="EY48" s="375"/>
      <c r="EZ48" s="375"/>
      <c r="FA48" s="375"/>
      <c r="FB48" s="375"/>
      <c r="FC48" s="375"/>
      <c r="FD48" s="376"/>
      <c r="FE48" s="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15"/>
      <c r="FT48" s="6"/>
    </row>
    <row r="49" spans="1:176" ht="6" customHeight="1" x14ac:dyDescent="0.15">
      <c r="A49" s="18"/>
      <c r="C49" s="446"/>
      <c r="D49" s="447"/>
      <c r="E49" s="447"/>
      <c r="F49" s="448"/>
      <c r="G49" s="455"/>
      <c r="H49" s="456"/>
      <c r="I49" s="456"/>
      <c r="J49" s="457"/>
      <c r="K49" s="289"/>
      <c r="L49" s="290"/>
      <c r="M49" s="290"/>
      <c r="N49" s="290"/>
      <c r="O49" s="290"/>
      <c r="P49" s="290"/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91"/>
      <c r="AC49" s="347" t="s">
        <v>43</v>
      </c>
      <c r="AD49" s="347"/>
      <c r="AE49" s="347"/>
      <c r="AF49" s="348"/>
      <c r="AG49" s="251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2"/>
      <c r="AU49" s="252"/>
      <c r="AV49" s="252"/>
      <c r="AW49" s="252"/>
      <c r="AX49" s="252"/>
      <c r="AY49" s="252"/>
      <c r="AZ49" s="252"/>
      <c r="BA49" s="252"/>
      <c r="BB49" s="252"/>
      <c r="BC49" s="252"/>
      <c r="BD49" s="252"/>
      <c r="BE49" s="252"/>
      <c r="BF49" s="252"/>
      <c r="BG49" s="252"/>
      <c r="BH49" s="252"/>
      <c r="BI49" s="252"/>
      <c r="BJ49" s="252"/>
      <c r="BK49" s="252"/>
      <c r="BL49" s="252"/>
      <c r="BM49" s="252"/>
      <c r="BN49" s="252"/>
      <c r="BO49" s="252"/>
      <c r="BP49" s="253"/>
      <c r="BQ49" s="45">
        <f ca="1">IF(C47="","",INDIRECT("Q料率_業種一括有期・建設!$I$"&amp;B47,TRUE))</f>
        <v>25</v>
      </c>
      <c r="BR49" s="46"/>
      <c r="BS49" s="46"/>
      <c r="BT49" s="46"/>
      <c r="BU49" s="46"/>
      <c r="BV49" s="46"/>
      <c r="BW49" s="46"/>
      <c r="BX49" s="47"/>
      <c r="BY49" s="313">
        <f ca="1">ROUNDDOWN(AG49*(BQ49/100)/1000,0)</f>
        <v>0</v>
      </c>
      <c r="BZ49" s="314"/>
      <c r="CA49" s="314"/>
      <c r="CB49" s="314"/>
      <c r="CC49" s="314"/>
      <c r="CD49" s="314"/>
      <c r="CE49" s="314"/>
      <c r="CF49" s="314"/>
      <c r="CG49" s="314"/>
      <c r="CH49" s="314"/>
      <c r="CI49" s="314"/>
      <c r="CJ49" s="314"/>
      <c r="CK49" s="314"/>
      <c r="CL49" s="314"/>
      <c r="CM49" s="314"/>
      <c r="CN49" s="314"/>
      <c r="CO49" s="314"/>
      <c r="CP49" s="314"/>
      <c r="CQ49" s="314"/>
      <c r="CR49" s="314"/>
      <c r="CS49" s="314"/>
      <c r="CT49" s="314"/>
      <c r="CU49" s="314"/>
      <c r="CV49" s="314"/>
      <c r="CW49" s="314"/>
      <c r="CX49" s="314"/>
      <c r="CY49" s="314"/>
      <c r="CZ49" s="315"/>
      <c r="DA49" s="325">
        <f ca="1">IF(C47="","",INDIRECT("Q料率_業種一括有期・建設!$E$"&amp;B47,TRUE))</f>
        <v>9.5</v>
      </c>
      <c r="DB49" s="41"/>
      <c r="DC49" s="41"/>
      <c r="DD49" s="41"/>
      <c r="DE49" s="41"/>
      <c r="DF49" s="41"/>
      <c r="DG49" s="41"/>
      <c r="DH49" s="41"/>
      <c r="DI49" s="41"/>
      <c r="DJ49" s="41"/>
      <c r="DK49" s="332"/>
      <c r="DL49" s="332"/>
      <c r="DM49" s="332"/>
      <c r="DN49" s="332"/>
      <c r="DO49" s="332"/>
      <c r="DP49" s="332"/>
      <c r="DQ49" s="332"/>
      <c r="DR49" s="332"/>
      <c r="DS49" s="332"/>
      <c r="DT49" s="332"/>
      <c r="DU49" s="84">
        <f ca="1">ROUNDDOWN(IF(DK49="",BY49*DA49,BY49*DK49),0)</f>
        <v>0</v>
      </c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85"/>
      <c r="ES49" s="85"/>
      <c r="ET49" s="85"/>
      <c r="EU49" s="85"/>
      <c r="EV49" s="85"/>
      <c r="EW49" s="85"/>
      <c r="EX49" s="85"/>
      <c r="EY49" s="85"/>
      <c r="EZ49" s="85"/>
      <c r="FA49" s="85"/>
      <c r="FB49" s="85"/>
      <c r="FC49" s="85"/>
      <c r="FD49" s="86"/>
      <c r="FE49" s="5"/>
      <c r="FF49" s="485" t="str">
        <f>IF(FI16=3,"③","3") &amp;".委託解除年月日"</f>
        <v>3.委託解除年月日</v>
      </c>
      <c r="FG49" s="486"/>
      <c r="FH49" s="486"/>
      <c r="FI49" s="486"/>
      <c r="FJ49" s="486"/>
      <c r="FK49" s="486"/>
      <c r="FL49" s="486"/>
      <c r="FM49" s="486"/>
      <c r="FN49" s="486"/>
      <c r="FO49" s="486"/>
      <c r="FP49" s="486"/>
      <c r="FQ49" s="486"/>
      <c r="FR49" s="486"/>
      <c r="FS49" s="486"/>
      <c r="FT49" s="487"/>
    </row>
    <row r="50" spans="1:176" ht="6" customHeight="1" x14ac:dyDescent="0.15">
      <c r="A50" s="18"/>
      <c r="C50" s="446"/>
      <c r="D50" s="447"/>
      <c r="E50" s="447"/>
      <c r="F50" s="448"/>
      <c r="G50" s="455"/>
      <c r="H50" s="456"/>
      <c r="I50" s="456"/>
      <c r="J50" s="457"/>
      <c r="K50" s="289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1"/>
      <c r="AC50" s="347"/>
      <c r="AD50" s="347"/>
      <c r="AE50" s="347"/>
      <c r="AF50" s="348"/>
      <c r="AG50" s="254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5"/>
      <c r="BB50" s="255"/>
      <c r="BC50" s="255"/>
      <c r="BD50" s="255"/>
      <c r="BE50" s="255"/>
      <c r="BF50" s="255"/>
      <c r="BG50" s="255"/>
      <c r="BH50" s="255"/>
      <c r="BI50" s="255"/>
      <c r="BJ50" s="255"/>
      <c r="BK50" s="255"/>
      <c r="BL50" s="255"/>
      <c r="BM50" s="255"/>
      <c r="BN50" s="255"/>
      <c r="BO50" s="255"/>
      <c r="BP50" s="256"/>
      <c r="BQ50" s="38"/>
      <c r="BR50" s="39"/>
      <c r="BS50" s="39"/>
      <c r="BT50" s="39"/>
      <c r="BU50" s="39"/>
      <c r="BV50" s="39"/>
      <c r="BW50" s="39"/>
      <c r="BX50" s="40"/>
      <c r="BY50" s="316"/>
      <c r="BZ50" s="317"/>
      <c r="CA50" s="317"/>
      <c r="CB50" s="317"/>
      <c r="CC50" s="317"/>
      <c r="CD50" s="317"/>
      <c r="CE50" s="317"/>
      <c r="CF50" s="317"/>
      <c r="CG50" s="317"/>
      <c r="CH50" s="317"/>
      <c r="CI50" s="317"/>
      <c r="CJ50" s="317"/>
      <c r="CK50" s="317"/>
      <c r="CL50" s="317"/>
      <c r="CM50" s="317"/>
      <c r="CN50" s="317"/>
      <c r="CO50" s="317"/>
      <c r="CP50" s="317"/>
      <c r="CQ50" s="317"/>
      <c r="CR50" s="317"/>
      <c r="CS50" s="317"/>
      <c r="CT50" s="317"/>
      <c r="CU50" s="317"/>
      <c r="CV50" s="317"/>
      <c r="CW50" s="317"/>
      <c r="CX50" s="317"/>
      <c r="CY50" s="317"/>
      <c r="CZ50" s="318"/>
      <c r="DA50" s="325"/>
      <c r="DB50" s="41"/>
      <c r="DC50" s="41"/>
      <c r="DD50" s="41"/>
      <c r="DE50" s="41"/>
      <c r="DF50" s="41"/>
      <c r="DG50" s="41"/>
      <c r="DH50" s="41"/>
      <c r="DI50" s="41"/>
      <c r="DJ50" s="41"/>
      <c r="DK50" s="332"/>
      <c r="DL50" s="332"/>
      <c r="DM50" s="332"/>
      <c r="DN50" s="332"/>
      <c r="DO50" s="332"/>
      <c r="DP50" s="332"/>
      <c r="DQ50" s="332"/>
      <c r="DR50" s="332"/>
      <c r="DS50" s="332"/>
      <c r="DT50" s="332"/>
      <c r="DU50" s="87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9"/>
      <c r="FE50" s="5"/>
      <c r="FF50" s="486"/>
      <c r="FG50" s="486"/>
      <c r="FH50" s="486"/>
      <c r="FI50" s="486"/>
      <c r="FJ50" s="486"/>
      <c r="FK50" s="486"/>
      <c r="FL50" s="486"/>
      <c r="FM50" s="486"/>
      <c r="FN50" s="486"/>
      <c r="FO50" s="486"/>
      <c r="FP50" s="486"/>
      <c r="FQ50" s="486"/>
      <c r="FR50" s="486"/>
      <c r="FS50" s="486"/>
      <c r="FT50" s="487"/>
    </row>
    <row r="51" spans="1:176" ht="6" customHeight="1" x14ac:dyDescent="0.15">
      <c r="A51" s="18"/>
      <c r="C51" s="446"/>
      <c r="D51" s="447"/>
      <c r="E51" s="447"/>
      <c r="F51" s="448"/>
      <c r="G51" s="455"/>
      <c r="H51" s="456"/>
      <c r="I51" s="456"/>
      <c r="J51" s="457"/>
      <c r="K51" s="289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1"/>
      <c r="AC51" s="345" t="s">
        <v>44</v>
      </c>
      <c r="AD51" s="345"/>
      <c r="AE51" s="345"/>
      <c r="AF51" s="346"/>
      <c r="AG51" s="245"/>
      <c r="AH51" s="246"/>
      <c r="AI51" s="246"/>
      <c r="AJ51" s="246"/>
      <c r="AK51" s="246"/>
      <c r="AL51" s="246"/>
      <c r="AM51" s="246"/>
      <c r="AN51" s="246"/>
      <c r="AO51" s="246"/>
      <c r="AP51" s="246"/>
      <c r="AQ51" s="246"/>
      <c r="AR51" s="246"/>
      <c r="AS51" s="246"/>
      <c r="AT51" s="246"/>
      <c r="AU51" s="246"/>
      <c r="AV51" s="246"/>
      <c r="AW51" s="246"/>
      <c r="AX51" s="246"/>
      <c r="AY51" s="246"/>
      <c r="AZ51" s="246"/>
      <c r="BA51" s="246"/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46"/>
      <c r="BM51" s="246"/>
      <c r="BN51" s="246"/>
      <c r="BO51" s="246"/>
      <c r="BP51" s="247"/>
      <c r="BQ51" s="45">
        <f ca="1">IF(C47="","",INDIRECT("Q料率_業種一括有期・建設!$J$"&amp;B47,TRUE))</f>
        <v>24</v>
      </c>
      <c r="BR51" s="46"/>
      <c r="BS51" s="46"/>
      <c r="BT51" s="46"/>
      <c r="BU51" s="46"/>
      <c r="BV51" s="46"/>
      <c r="BW51" s="46"/>
      <c r="BX51" s="47"/>
      <c r="BY51" s="239">
        <f ca="1">ROUNDDOWN(AG51*(BQ51/100)/1000,0)</f>
        <v>0</v>
      </c>
      <c r="BZ51" s="240"/>
      <c r="CA51" s="240"/>
      <c r="CB51" s="240"/>
      <c r="CC51" s="240"/>
      <c r="CD51" s="240"/>
      <c r="CE51" s="240"/>
      <c r="CF51" s="240"/>
      <c r="CG51" s="240"/>
      <c r="CH51" s="240"/>
      <c r="CI51" s="240"/>
      <c r="CJ51" s="240"/>
      <c r="CK51" s="240"/>
      <c r="CL51" s="240"/>
      <c r="CM51" s="240"/>
      <c r="CN51" s="240"/>
      <c r="CO51" s="240"/>
      <c r="CP51" s="240"/>
      <c r="CQ51" s="240"/>
      <c r="CR51" s="240"/>
      <c r="CS51" s="240"/>
      <c r="CT51" s="240"/>
      <c r="CU51" s="240"/>
      <c r="CV51" s="240"/>
      <c r="CW51" s="240"/>
      <c r="CX51" s="240"/>
      <c r="CY51" s="240"/>
      <c r="CZ51" s="241"/>
      <c r="DA51" s="325">
        <f ca="1">IF(C47="","",INDIRECT("Q料率_業種一括有期・建設!$F$"&amp;B47,TRUE))</f>
        <v>9</v>
      </c>
      <c r="DB51" s="41"/>
      <c r="DC51" s="41"/>
      <c r="DD51" s="41"/>
      <c r="DE51" s="41"/>
      <c r="DF51" s="41"/>
      <c r="DG51" s="41"/>
      <c r="DH51" s="41"/>
      <c r="DI51" s="41"/>
      <c r="DJ51" s="41"/>
      <c r="DK51" s="332"/>
      <c r="DL51" s="332"/>
      <c r="DM51" s="332"/>
      <c r="DN51" s="332"/>
      <c r="DO51" s="332"/>
      <c r="DP51" s="332"/>
      <c r="DQ51" s="332"/>
      <c r="DR51" s="332"/>
      <c r="DS51" s="332"/>
      <c r="DT51" s="332"/>
      <c r="DU51" s="377">
        <f ca="1">ROUNDDOWN(IF(DK51="",BY51*DA51,BY51*DK51),0)</f>
        <v>0</v>
      </c>
      <c r="DV51" s="378"/>
      <c r="DW51" s="378"/>
      <c r="DX51" s="378"/>
      <c r="DY51" s="378"/>
      <c r="DZ51" s="378"/>
      <c r="EA51" s="378"/>
      <c r="EB51" s="378"/>
      <c r="EC51" s="378"/>
      <c r="ED51" s="378"/>
      <c r="EE51" s="378"/>
      <c r="EF51" s="378"/>
      <c r="EG51" s="378"/>
      <c r="EH51" s="378"/>
      <c r="EI51" s="378"/>
      <c r="EJ51" s="378"/>
      <c r="EK51" s="378"/>
      <c r="EL51" s="378"/>
      <c r="EM51" s="378"/>
      <c r="EN51" s="378"/>
      <c r="EO51" s="378"/>
      <c r="EP51" s="378"/>
      <c r="EQ51" s="378"/>
      <c r="ER51" s="378"/>
      <c r="ES51" s="378"/>
      <c r="ET51" s="378"/>
      <c r="EU51" s="378"/>
      <c r="EV51" s="378"/>
      <c r="EW51" s="378"/>
      <c r="EX51" s="378"/>
      <c r="EY51" s="378"/>
      <c r="EZ51" s="378"/>
      <c r="FA51" s="378"/>
      <c r="FB51" s="378"/>
      <c r="FC51" s="378"/>
      <c r="FD51" s="379"/>
      <c r="FE51" s="23"/>
      <c r="FF51" s="24"/>
      <c r="FG51" s="513" t="s">
        <v>55</v>
      </c>
      <c r="FH51" s="513"/>
      <c r="FI51" s="513"/>
      <c r="FJ51" s="24"/>
      <c r="FK51" s="513" t="s">
        <v>56</v>
      </c>
      <c r="FL51" s="513"/>
      <c r="FM51" s="513"/>
      <c r="FN51" s="24"/>
      <c r="FO51" s="513" t="s">
        <v>57</v>
      </c>
      <c r="FP51" s="513"/>
      <c r="FQ51" s="513"/>
      <c r="FR51" s="24"/>
      <c r="FT51" s="6"/>
    </row>
    <row r="52" spans="1:176" ht="6" customHeight="1" x14ac:dyDescent="0.15">
      <c r="A52" s="18"/>
      <c r="C52" s="446"/>
      <c r="D52" s="447"/>
      <c r="E52" s="447"/>
      <c r="F52" s="448"/>
      <c r="G52" s="455"/>
      <c r="H52" s="456"/>
      <c r="I52" s="456"/>
      <c r="J52" s="457"/>
      <c r="K52" s="289"/>
      <c r="L52" s="290"/>
      <c r="M52" s="290"/>
      <c r="N52" s="290"/>
      <c r="O52" s="290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1"/>
      <c r="AC52" s="345"/>
      <c r="AD52" s="345"/>
      <c r="AE52" s="345"/>
      <c r="AF52" s="346"/>
      <c r="AG52" s="248"/>
      <c r="AH52" s="249"/>
      <c r="AI52" s="249"/>
      <c r="AJ52" s="249"/>
      <c r="AK52" s="249"/>
      <c r="AL52" s="249"/>
      <c r="AM52" s="249"/>
      <c r="AN52" s="249"/>
      <c r="AO52" s="249"/>
      <c r="AP52" s="249"/>
      <c r="AQ52" s="249"/>
      <c r="AR52" s="249"/>
      <c r="AS52" s="249"/>
      <c r="AT52" s="249"/>
      <c r="AU52" s="249"/>
      <c r="AV52" s="249"/>
      <c r="AW52" s="249"/>
      <c r="AX52" s="249"/>
      <c r="AY52" s="249"/>
      <c r="AZ52" s="249"/>
      <c r="BA52" s="249"/>
      <c r="BB52" s="249"/>
      <c r="BC52" s="249"/>
      <c r="BD52" s="249"/>
      <c r="BE52" s="249"/>
      <c r="BF52" s="249"/>
      <c r="BG52" s="249"/>
      <c r="BH52" s="249"/>
      <c r="BI52" s="249"/>
      <c r="BJ52" s="249"/>
      <c r="BK52" s="249"/>
      <c r="BL52" s="249"/>
      <c r="BM52" s="249"/>
      <c r="BN52" s="249"/>
      <c r="BO52" s="249"/>
      <c r="BP52" s="250"/>
      <c r="BQ52" s="38"/>
      <c r="BR52" s="39"/>
      <c r="BS52" s="39"/>
      <c r="BT52" s="39"/>
      <c r="BU52" s="39"/>
      <c r="BV52" s="39"/>
      <c r="BW52" s="39"/>
      <c r="BX52" s="40"/>
      <c r="BY52" s="242"/>
      <c r="BZ52" s="243"/>
      <c r="CA52" s="243"/>
      <c r="CB52" s="243"/>
      <c r="CC52" s="243"/>
      <c r="CD52" s="243"/>
      <c r="CE52" s="243"/>
      <c r="CF52" s="243"/>
      <c r="CG52" s="243"/>
      <c r="CH52" s="243"/>
      <c r="CI52" s="243"/>
      <c r="CJ52" s="243"/>
      <c r="CK52" s="243"/>
      <c r="CL52" s="243"/>
      <c r="CM52" s="243"/>
      <c r="CN52" s="243"/>
      <c r="CO52" s="243"/>
      <c r="CP52" s="243"/>
      <c r="CQ52" s="243"/>
      <c r="CR52" s="243"/>
      <c r="CS52" s="243"/>
      <c r="CT52" s="243"/>
      <c r="CU52" s="243"/>
      <c r="CV52" s="243"/>
      <c r="CW52" s="243"/>
      <c r="CX52" s="243"/>
      <c r="CY52" s="243"/>
      <c r="CZ52" s="244"/>
      <c r="DA52" s="325"/>
      <c r="DB52" s="41"/>
      <c r="DC52" s="41"/>
      <c r="DD52" s="41"/>
      <c r="DE52" s="41"/>
      <c r="DF52" s="41"/>
      <c r="DG52" s="41"/>
      <c r="DH52" s="41"/>
      <c r="DI52" s="41"/>
      <c r="DJ52" s="41"/>
      <c r="DK52" s="332"/>
      <c r="DL52" s="332"/>
      <c r="DM52" s="332"/>
      <c r="DN52" s="332"/>
      <c r="DO52" s="332"/>
      <c r="DP52" s="332"/>
      <c r="DQ52" s="332"/>
      <c r="DR52" s="332"/>
      <c r="DS52" s="332"/>
      <c r="DT52" s="332"/>
      <c r="DU52" s="380"/>
      <c r="DV52" s="381"/>
      <c r="DW52" s="381"/>
      <c r="DX52" s="381"/>
      <c r="DY52" s="381"/>
      <c r="DZ52" s="381"/>
      <c r="EA52" s="381"/>
      <c r="EB52" s="381"/>
      <c r="EC52" s="381"/>
      <c r="ED52" s="381"/>
      <c r="EE52" s="381"/>
      <c r="EF52" s="381"/>
      <c r="EG52" s="381"/>
      <c r="EH52" s="381"/>
      <c r="EI52" s="381"/>
      <c r="EJ52" s="381"/>
      <c r="EK52" s="381"/>
      <c r="EL52" s="381"/>
      <c r="EM52" s="381"/>
      <c r="EN52" s="381"/>
      <c r="EO52" s="381"/>
      <c r="EP52" s="381"/>
      <c r="EQ52" s="381"/>
      <c r="ER52" s="381"/>
      <c r="ES52" s="381"/>
      <c r="ET52" s="381"/>
      <c r="EU52" s="381"/>
      <c r="EV52" s="381"/>
      <c r="EW52" s="381"/>
      <c r="EX52" s="381"/>
      <c r="EY52" s="381"/>
      <c r="EZ52" s="381"/>
      <c r="FA52" s="381"/>
      <c r="FB52" s="381"/>
      <c r="FC52" s="381"/>
      <c r="FD52" s="382"/>
      <c r="FE52" s="23"/>
      <c r="FF52" s="24"/>
      <c r="FG52" s="513"/>
      <c r="FH52" s="513"/>
      <c r="FI52" s="513"/>
      <c r="FJ52" s="24"/>
      <c r="FK52" s="513"/>
      <c r="FL52" s="513"/>
      <c r="FM52" s="513"/>
      <c r="FN52" s="24"/>
      <c r="FO52" s="513"/>
      <c r="FP52" s="513"/>
      <c r="FQ52" s="513"/>
      <c r="FR52" s="24"/>
      <c r="FT52" s="6"/>
    </row>
    <row r="53" spans="1:176" ht="6" customHeight="1" x14ac:dyDescent="0.15">
      <c r="A53" s="18"/>
      <c r="C53" s="446"/>
      <c r="D53" s="447"/>
      <c r="E53" s="447"/>
      <c r="F53" s="448"/>
      <c r="G53" s="455"/>
      <c r="H53" s="456"/>
      <c r="I53" s="456"/>
      <c r="J53" s="457"/>
      <c r="K53" s="289"/>
      <c r="L53" s="290"/>
      <c r="M53" s="290"/>
      <c r="N53" s="290"/>
      <c r="O53" s="290"/>
      <c r="P53" s="290"/>
      <c r="Q53" s="290"/>
      <c r="R53" s="290"/>
      <c r="S53" s="290"/>
      <c r="T53" s="290"/>
      <c r="U53" s="290"/>
      <c r="V53" s="290"/>
      <c r="W53" s="290"/>
      <c r="X53" s="290"/>
      <c r="Y53" s="290"/>
      <c r="Z53" s="290"/>
      <c r="AA53" s="290"/>
      <c r="AB53" s="291"/>
      <c r="AC53" s="355" t="s">
        <v>46</v>
      </c>
      <c r="AD53" s="355"/>
      <c r="AE53" s="355"/>
      <c r="AF53" s="356"/>
      <c r="AG53" s="349"/>
      <c r="AH53" s="350"/>
      <c r="AI53" s="350"/>
      <c r="AJ53" s="350"/>
      <c r="AK53" s="350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1"/>
      <c r="BQ53" s="41">
        <f ca="1">IF(C47="","",INDIRECT("Q料率_業種一括有期・建設!$K$"&amp;B47,TRUE))</f>
        <v>19</v>
      </c>
      <c r="BR53" s="41"/>
      <c r="BS53" s="41"/>
      <c r="BT53" s="41"/>
      <c r="BU53" s="41"/>
      <c r="BV53" s="41"/>
      <c r="BW53" s="41"/>
      <c r="BX53" s="41"/>
      <c r="BY53" s="334">
        <f ca="1">ROUNDDOWN(AG53*(BQ53/100)/1000,0)</f>
        <v>0</v>
      </c>
      <c r="BZ53" s="335"/>
      <c r="CA53" s="335"/>
      <c r="CB53" s="335"/>
      <c r="CC53" s="335"/>
      <c r="CD53" s="335"/>
      <c r="CE53" s="335"/>
      <c r="CF53" s="335"/>
      <c r="CG53" s="335"/>
      <c r="CH53" s="335"/>
      <c r="CI53" s="335"/>
      <c r="CJ53" s="335"/>
      <c r="CK53" s="335"/>
      <c r="CL53" s="335"/>
      <c r="CM53" s="335"/>
      <c r="CN53" s="335"/>
      <c r="CO53" s="335"/>
      <c r="CP53" s="335"/>
      <c r="CQ53" s="335"/>
      <c r="CR53" s="335"/>
      <c r="CS53" s="335"/>
      <c r="CT53" s="335"/>
      <c r="CU53" s="335"/>
      <c r="CV53" s="335"/>
      <c r="CW53" s="335"/>
      <c r="CX53" s="335"/>
      <c r="CY53" s="335"/>
      <c r="CZ53" s="336"/>
      <c r="DA53" s="325">
        <f ca="1">IF(C47="","",INDIRECT("Q料率_業種一括有期・建設!$G$"&amp;B47,TRUE))</f>
        <v>9</v>
      </c>
      <c r="DB53" s="41"/>
      <c r="DC53" s="41"/>
      <c r="DD53" s="41"/>
      <c r="DE53" s="41"/>
      <c r="DF53" s="41"/>
      <c r="DG53" s="41"/>
      <c r="DH53" s="41"/>
      <c r="DI53" s="41"/>
      <c r="DJ53" s="41"/>
      <c r="DK53" s="332"/>
      <c r="DL53" s="332"/>
      <c r="DM53" s="332"/>
      <c r="DN53" s="332"/>
      <c r="DO53" s="332"/>
      <c r="DP53" s="332"/>
      <c r="DQ53" s="332"/>
      <c r="DR53" s="332"/>
      <c r="DS53" s="332"/>
      <c r="DT53" s="332"/>
      <c r="DU53" s="78">
        <f ca="1">ROUNDDOWN(IF(DK53="",BY53*DA53,BY53*DK53),0)</f>
        <v>0</v>
      </c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80"/>
      <c r="FE53" s="5"/>
      <c r="FF53" s="535"/>
      <c r="FG53" s="520"/>
      <c r="FH53" s="521"/>
      <c r="FJ53" s="519"/>
      <c r="FK53" s="520"/>
      <c r="FL53" s="521"/>
      <c r="FN53" s="519"/>
      <c r="FO53" s="520"/>
      <c r="FP53" s="521"/>
      <c r="FR53" s="13"/>
      <c r="FT53" s="6"/>
    </row>
    <row r="54" spans="1:176" ht="6" customHeight="1" x14ac:dyDescent="0.15">
      <c r="A54" s="18"/>
      <c r="C54" s="449"/>
      <c r="D54" s="450"/>
      <c r="E54" s="450"/>
      <c r="F54" s="451"/>
      <c r="G54" s="455"/>
      <c r="H54" s="456"/>
      <c r="I54" s="456"/>
      <c r="J54" s="457"/>
      <c r="K54" s="292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4"/>
      <c r="AC54" s="355"/>
      <c r="AD54" s="355"/>
      <c r="AE54" s="355"/>
      <c r="AF54" s="356"/>
      <c r="AG54" s="352"/>
      <c r="AH54" s="353"/>
      <c r="AI54" s="353"/>
      <c r="AJ54" s="353"/>
      <c r="AK54" s="353"/>
      <c r="AL54" s="353"/>
      <c r="AM54" s="353"/>
      <c r="AN54" s="353"/>
      <c r="AO54" s="353"/>
      <c r="AP54" s="353"/>
      <c r="AQ54" s="353"/>
      <c r="AR54" s="353"/>
      <c r="AS54" s="353"/>
      <c r="AT54" s="353"/>
      <c r="AU54" s="353"/>
      <c r="AV54" s="353"/>
      <c r="AW54" s="353"/>
      <c r="AX54" s="353"/>
      <c r="AY54" s="353"/>
      <c r="AZ54" s="353"/>
      <c r="BA54" s="353"/>
      <c r="BB54" s="353"/>
      <c r="BC54" s="353"/>
      <c r="BD54" s="353"/>
      <c r="BE54" s="353"/>
      <c r="BF54" s="353"/>
      <c r="BG54" s="353"/>
      <c r="BH54" s="353"/>
      <c r="BI54" s="353"/>
      <c r="BJ54" s="353"/>
      <c r="BK54" s="353"/>
      <c r="BL54" s="353"/>
      <c r="BM54" s="353"/>
      <c r="BN54" s="353"/>
      <c r="BO54" s="353"/>
      <c r="BP54" s="354"/>
      <c r="BQ54" s="41"/>
      <c r="BR54" s="41"/>
      <c r="BS54" s="41"/>
      <c r="BT54" s="41"/>
      <c r="BU54" s="41"/>
      <c r="BV54" s="41"/>
      <c r="BW54" s="41"/>
      <c r="BX54" s="41"/>
      <c r="BY54" s="337"/>
      <c r="BZ54" s="338"/>
      <c r="CA54" s="338"/>
      <c r="CB54" s="338"/>
      <c r="CC54" s="338"/>
      <c r="CD54" s="338"/>
      <c r="CE54" s="338"/>
      <c r="CF54" s="338"/>
      <c r="CG54" s="338"/>
      <c r="CH54" s="338"/>
      <c r="CI54" s="338"/>
      <c r="CJ54" s="338"/>
      <c r="CK54" s="338"/>
      <c r="CL54" s="338"/>
      <c r="CM54" s="338"/>
      <c r="CN54" s="338"/>
      <c r="CO54" s="338"/>
      <c r="CP54" s="338"/>
      <c r="CQ54" s="338"/>
      <c r="CR54" s="338"/>
      <c r="CS54" s="338"/>
      <c r="CT54" s="338"/>
      <c r="CU54" s="338"/>
      <c r="CV54" s="338"/>
      <c r="CW54" s="338"/>
      <c r="CX54" s="338"/>
      <c r="CY54" s="338"/>
      <c r="CZ54" s="339"/>
      <c r="DA54" s="325"/>
      <c r="DB54" s="41"/>
      <c r="DC54" s="41"/>
      <c r="DD54" s="41"/>
      <c r="DE54" s="41"/>
      <c r="DF54" s="41"/>
      <c r="DG54" s="41"/>
      <c r="DH54" s="41"/>
      <c r="DI54" s="41"/>
      <c r="DJ54" s="41"/>
      <c r="DK54" s="332"/>
      <c r="DL54" s="332"/>
      <c r="DM54" s="332"/>
      <c r="DN54" s="332"/>
      <c r="DO54" s="332"/>
      <c r="DP54" s="332"/>
      <c r="DQ54" s="332"/>
      <c r="DR54" s="332"/>
      <c r="DS54" s="332"/>
      <c r="DT54" s="332"/>
      <c r="DU54" s="81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3"/>
      <c r="FE54" s="5"/>
      <c r="FF54" s="522"/>
      <c r="FG54" s="523"/>
      <c r="FH54" s="524"/>
      <c r="FJ54" s="522"/>
      <c r="FK54" s="523"/>
      <c r="FL54" s="524"/>
      <c r="FN54" s="522"/>
      <c r="FO54" s="523"/>
      <c r="FP54" s="524"/>
      <c r="FR54" s="13"/>
      <c r="FT54" s="6"/>
    </row>
    <row r="55" spans="1:176" ht="6" customHeight="1" x14ac:dyDescent="0.15">
      <c r="A55" s="19" t="str">
        <f>C55</f>
        <v>35</v>
      </c>
      <c r="B55" s="2">
        <f>MATCH(C55,Q料率_業種一括有期・建設!B1:B10,0)</f>
        <v>6</v>
      </c>
      <c r="C55" s="443" t="s">
        <v>58</v>
      </c>
      <c r="D55" s="444"/>
      <c r="E55" s="444"/>
      <c r="F55" s="445"/>
      <c r="G55" s="455"/>
      <c r="H55" s="456"/>
      <c r="I55" s="456"/>
      <c r="J55" s="457"/>
      <c r="K55" s="95" t="s">
        <v>59</v>
      </c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7"/>
      <c r="AC55" s="41" t="s">
        <v>41</v>
      </c>
      <c r="AD55" s="41"/>
      <c r="AE55" s="41"/>
      <c r="AF55" s="42"/>
      <c r="AG55" s="257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7"/>
      <c r="BQ55" s="45">
        <f ca="1">IF(C55="","",INDIRECT("Q料率_業種一括有期・建設!$H$"&amp; B55,TRUE))</f>
        <v>21</v>
      </c>
      <c r="BR55" s="46"/>
      <c r="BS55" s="46"/>
      <c r="BT55" s="46"/>
      <c r="BU55" s="46"/>
      <c r="BV55" s="46"/>
      <c r="BW55" s="46"/>
      <c r="BX55" s="47"/>
      <c r="BY55" s="326">
        <f ca="1">ROUNDDOWN(AG55*(BQ55/100)/1000,0)</f>
        <v>0</v>
      </c>
      <c r="BZ55" s="327"/>
      <c r="CA55" s="327"/>
      <c r="CB55" s="327"/>
      <c r="CC55" s="327"/>
      <c r="CD55" s="327"/>
      <c r="CE55" s="327"/>
      <c r="CF55" s="327"/>
      <c r="CG55" s="327"/>
      <c r="CH55" s="327"/>
      <c r="CI55" s="327"/>
      <c r="CJ55" s="327"/>
      <c r="CK55" s="327"/>
      <c r="CL55" s="327"/>
      <c r="CM55" s="327"/>
      <c r="CN55" s="327"/>
      <c r="CO55" s="327"/>
      <c r="CP55" s="327"/>
      <c r="CQ55" s="327"/>
      <c r="CR55" s="327"/>
      <c r="CS55" s="327"/>
      <c r="CT55" s="327"/>
      <c r="CU55" s="327"/>
      <c r="CV55" s="327"/>
      <c r="CW55" s="327"/>
      <c r="CX55" s="327"/>
      <c r="CY55" s="327"/>
      <c r="CZ55" s="328"/>
      <c r="DA55" s="325">
        <f ca="1">IF(C55="","",INDIRECT("Q料率_業種一括有期・建設!$D$"&amp;B55,TRUE))</f>
        <v>13</v>
      </c>
      <c r="DB55" s="41"/>
      <c r="DC55" s="41"/>
      <c r="DD55" s="41"/>
      <c r="DE55" s="41"/>
      <c r="DF55" s="41"/>
      <c r="DG55" s="41"/>
      <c r="DH55" s="41"/>
      <c r="DI55" s="41"/>
      <c r="DJ55" s="41"/>
      <c r="DK55" s="332"/>
      <c r="DL55" s="332"/>
      <c r="DM55" s="332"/>
      <c r="DN55" s="332"/>
      <c r="DO55" s="332"/>
      <c r="DP55" s="332"/>
      <c r="DQ55" s="332"/>
      <c r="DR55" s="332"/>
      <c r="DS55" s="332"/>
      <c r="DT55" s="332"/>
      <c r="DU55" s="371">
        <f ca="1">ROUNDDOWN(IF(DK55="",BY55*DA55,BY55*DK55),0)</f>
        <v>0</v>
      </c>
      <c r="DV55" s="372"/>
      <c r="DW55" s="372"/>
      <c r="DX55" s="372"/>
      <c r="DY55" s="372"/>
      <c r="DZ55" s="372"/>
      <c r="EA55" s="372"/>
      <c r="EB55" s="372"/>
      <c r="EC55" s="372"/>
      <c r="ED55" s="372"/>
      <c r="EE55" s="372"/>
      <c r="EF55" s="372"/>
      <c r="EG55" s="372"/>
      <c r="EH55" s="372"/>
      <c r="EI55" s="372"/>
      <c r="EJ55" s="372"/>
      <c r="EK55" s="372"/>
      <c r="EL55" s="372"/>
      <c r="EM55" s="372"/>
      <c r="EN55" s="372"/>
      <c r="EO55" s="372"/>
      <c r="EP55" s="372"/>
      <c r="EQ55" s="372"/>
      <c r="ER55" s="372"/>
      <c r="ES55" s="372"/>
      <c r="ET55" s="372"/>
      <c r="EU55" s="372"/>
      <c r="EV55" s="372"/>
      <c r="EW55" s="372"/>
      <c r="EX55" s="372"/>
      <c r="EY55" s="372"/>
      <c r="EZ55" s="372"/>
      <c r="FA55" s="372"/>
      <c r="FB55" s="372"/>
      <c r="FC55" s="372"/>
      <c r="FD55" s="373"/>
      <c r="FE55" s="5"/>
      <c r="FF55" s="525"/>
      <c r="FG55" s="526"/>
      <c r="FH55" s="527"/>
      <c r="FI55" s="10"/>
      <c r="FJ55" s="525"/>
      <c r="FK55" s="526"/>
      <c r="FL55" s="527"/>
      <c r="FN55" s="525"/>
      <c r="FO55" s="526"/>
      <c r="FP55" s="527"/>
      <c r="FR55" s="10"/>
      <c r="FT55" s="6"/>
    </row>
    <row r="56" spans="1:176" ht="6" customHeight="1" x14ac:dyDescent="0.15">
      <c r="A56" s="18"/>
      <c r="C56" s="446"/>
      <c r="D56" s="447"/>
      <c r="E56" s="447"/>
      <c r="F56" s="448"/>
      <c r="G56" s="455"/>
      <c r="H56" s="456"/>
      <c r="I56" s="456"/>
      <c r="J56" s="457"/>
      <c r="K56" s="205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7"/>
      <c r="AC56" s="41"/>
      <c r="AD56" s="41"/>
      <c r="AE56" s="41"/>
      <c r="AF56" s="42"/>
      <c r="AG56" s="248"/>
      <c r="AH56" s="249"/>
      <c r="AI56" s="249"/>
      <c r="AJ56" s="249"/>
      <c r="AK56" s="249"/>
      <c r="AL56" s="249"/>
      <c r="AM56" s="249"/>
      <c r="AN56" s="249"/>
      <c r="AO56" s="249"/>
      <c r="AP56" s="249"/>
      <c r="AQ56" s="249"/>
      <c r="AR56" s="249"/>
      <c r="AS56" s="249"/>
      <c r="AT56" s="249"/>
      <c r="AU56" s="249"/>
      <c r="AV56" s="249"/>
      <c r="AW56" s="249"/>
      <c r="AX56" s="249"/>
      <c r="AY56" s="249"/>
      <c r="AZ56" s="249"/>
      <c r="BA56" s="249"/>
      <c r="BB56" s="249"/>
      <c r="BC56" s="249"/>
      <c r="BD56" s="249"/>
      <c r="BE56" s="249"/>
      <c r="BF56" s="249"/>
      <c r="BG56" s="249"/>
      <c r="BH56" s="249"/>
      <c r="BI56" s="249"/>
      <c r="BJ56" s="249"/>
      <c r="BK56" s="249"/>
      <c r="BL56" s="249"/>
      <c r="BM56" s="249"/>
      <c r="BN56" s="249"/>
      <c r="BO56" s="249"/>
      <c r="BP56" s="250"/>
      <c r="BQ56" s="38"/>
      <c r="BR56" s="39"/>
      <c r="BS56" s="39"/>
      <c r="BT56" s="39"/>
      <c r="BU56" s="39"/>
      <c r="BV56" s="39"/>
      <c r="BW56" s="39"/>
      <c r="BX56" s="40"/>
      <c r="BY56" s="329"/>
      <c r="BZ56" s="330"/>
      <c r="CA56" s="330"/>
      <c r="CB56" s="330"/>
      <c r="CC56" s="330"/>
      <c r="CD56" s="330"/>
      <c r="CE56" s="330"/>
      <c r="CF56" s="330"/>
      <c r="CG56" s="330"/>
      <c r="CH56" s="330"/>
      <c r="CI56" s="330"/>
      <c r="CJ56" s="330"/>
      <c r="CK56" s="330"/>
      <c r="CL56" s="330"/>
      <c r="CM56" s="330"/>
      <c r="CN56" s="330"/>
      <c r="CO56" s="330"/>
      <c r="CP56" s="330"/>
      <c r="CQ56" s="330"/>
      <c r="CR56" s="330"/>
      <c r="CS56" s="330"/>
      <c r="CT56" s="330"/>
      <c r="CU56" s="330"/>
      <c r="CV56" s="330"/>
      <c r="CW56" s="330"/>
      <c r="CX56" s="330"/>
      <c r="CY56" s="330"/>
      <c r="CZ56" s="331"/>
      <c r="DA56" s="325"/>
      <c r="DB56" s="41"/>
      <c r="DC56" s="41"/>
      <c r="DD56" s="41"/>
      <c r="DE56" s="41"/>
      <c r="DF56" s="41"/>
      <c r="DG56" s="41"/>
      <c r="DH56" s="41"/>
      <c r="DI56" s="41"/>
      <c r="DJ56" s="41"/>
      <c r="DK56" s="332"/>
      <c r="DL56" s="332"/>
      <c r="DM56" s="332"/>
      <c r="DN56" s="332"/>
      <c r="DO56" s="332"/>
      <c r="DP56" s="332"/>
      <c r="DQ56" s="332"/>
      <c r="DR56" s="332"/>
      <c r="DS56" s="332"/>
      <c r="DT56" s="332"/>
      <c r="DU56" s="374"/>
      <c r="DV56" s="375"/>
      <c r="DW56" s="375"/>
      <c r="DX56" s="375"/>
      <c r="DY56" s="375"/>
      <c r="DZ56" s="375"/>
      <c r="EA56" s="375"/>
      <c r="EB56" s="375"/>
      <c r="EC56" s="375"/>
      <c r="ED56" s="375"/>
      <c r="EE56" s="375"/>
      <c r="EF56" s="375"/>
      <c r="EG56" s="375"/>
      <c r="EH56" s="375"/>
      <c r="EI56" s="375"/>
      <c r="EJ56" s="375"/>
      <c r="EK56" s="375"/>
      <c r="EL56" s="375"/>
      <c r="EM56" s="375"/>
      <c r="EN56" s="375"/>
      <c r="EO56" s="375"/>
      <c r="EP56" s="375"/>
      <c r="EQ56" s="375"/>
      <c r="ER56" s="375"/>
      <c r="ES56" s="375"/>
      <c r="ET56" s="375"/>
      <c r="EU56" s="375"/>
      <c r="EV56" s="375"/>
      <c r="EW56" s="375"/>
      <c r="EX56" s="375"/>
      <c r="EY56" s="375"/>
      <c r="EZ56" s="375"/>
      <c r="FA56" s="375"/>
      <c r="FB56" s="375"/>
      <c r="FC56" s="375"/>
      <c r="FD56" s="376"/>
      <c r="FE56" s="5"/>
      <c r="FF56" s="485" t="str">
        <f>IF(FI16=4,"④","4")&amp;".委託解除拠出金納付済"</f>
        <v>4.委託解除拠出金納付済</v>
      </c>
      <c r="FG56" s="486"/>
      <c r="FH56" s="486"/>
      <c r="FI56" s="486"/>
      <c r="FJ56" s="486"/>
      <c r="FK56" s="486"/>
      <c r="FL56" s="486"/>
      <c r="FM56" s="486"/>
      <c r="FN56" s="486"/>
      <c r="FO56" s="486"/>
      <c r="FP56" s="486"/>
      <c r="FQ56" s="486"/>
      <c r="FR56" s="486"/>
      <c r="FS56" s="486"/>
      <c r="FT56" s="487"/>
    </row>
    <row r="57" spans="1:176" ht="6" customHeight="1" x14ac:dyDescent="0.15">
      <c r="A57" s="18"/>
      <c r="C57" s="446"/>
      <c r="D57" s="447"/>
      <c r="E57" s="447"/>
      <c r="F57" s="448"/>
      <c r="G57" s="455"/>
      <c r="H57" s="456"/>
      <c r="I57" s="456"/>
      <c r="J57" s="457"/>
      <c r="K57" s="205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7"/>
      <c r="AC57" s="347" t="s">
        <v>43</v>
      </c>
      <c r="AD57" s="347"/>
      <c r="AE57" s="347"/>
      <c r="AF57" s="348"/>
      <c r="AG57" s="251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2"/>
      <c r="AU57" s="252"/>
      <c r="AV57" s="252"/>
      <c r="AW57" s="252"/>
      <c r="AX57" s="252"/>
      <c r="AY57" s="252"/>
      <c r="AZ57" s="252"/>
      <c r="BA57" s="252"/>
      <c r="BB57" s="252"/>
      <c r="BC57" s="252"/>
      <c r="BD57" s="252"/>
      <c r="BE57" s="252"/>
      <c r="BF57" s="252"/>
      <c r="BG57" s="252"/>
      <c r="BH57" s="252"/>
      <c r="BI57" s="252"/>
      <c r="BJ57" s="252"/>
      <c r="BK57" s="252"/>
      <c r="BL57" s="252"/>
      <c r="BM57" s="252"/>
      <c r="BN57" s="252"/>
      <c r="BO57" s="252"/>
      <c r="BP57" s="253"/>
      <c r="BQ57" s="45">
        <f ca="1">IF(C55="","",INDIRECT("Q料率_業種一括有期・建設!$I$"&amp; B55,TRUE))</f>
        <v>23</v>
      </c>
      <c r="BR57" s="46"/>
      <c r="BS57" s="46"/>
      <c r="BT57" s="46"/>
      <c r="BU57" s="46"/>
      <c r="BV57" s="46"/>
      <c r="BW57" s="46"/>
      <c r="BX57" s="47"/>
      <c r="BY57" s="313">
        <f ca="1">ROUNDDOWN(AG57*(BQ57/100)/1000,0)</f>
        <v>0</v>
      </c>
      <c r="BZ57" s="314"/>
      <c r="CA57" s="314"/>
      <c r="CB57" s="314"/>
      <c r="CC57" s="314"/>
      <c r="CD57" s="314"/>
      <c r="CE57" s="314"/>
      <c r="CF57" s="314"/>
      <c r="CG57" s="314"/>
      <c r="CH57" s="314"/>
      <c r="CI57" s="314"/>
      <c r="CJ57" s="314"/>
      <c r="CK57" s="314"/>
      <c r="CL57" s="314"/>
      <c r="CM57" s="314"/>
      <c r="CN57" s="314"/>
      <c r="CO57" s="314"/>
      <c r="CP57" s="314"/>
      <c r="CQ57" s="314"/>
      <c r="CR57" s="314"/>
      <c r="CS57" s="314"/>
      <c r="CT57" s="314"/>
      <c r="CU57" s="314"/>
      <c r="CV57" s="314"/>
      <c r="CW57" s="314"/>
      <c r="CX57" s="314"/>
      <c r="CY57" s="314"/>
      <c r="CZ57" s="315"/>
      <c r="DA57" s="325">
        <f ca="1">IF(C55="","",INDIRECT("Q料率_業種一括有期・建設!$E$"&amp;B55,TRUE))</f>
        <v>11</v>
      </c>
      <c r="DB57" s="41"/>
      <c r="DC57" s="41"/>
      <c r="DD57" s="41"/>
      <c r="DE57" s="41"/>
      <c r="DF57" s="41"/>
      <c r="DG57" s="41"/>
      <c r="DH57" s="41"/>
      <c r="DI57" s="41"/>
      <c r="DJ57" s="41"/>
      <c r="DK57" s="332"/>
      <c r="DL57" s="332"/>
      <c r="DM57" s="332"/>
      <c r="DN57" s="332"/>
      <c r="DO57" s="332"/>
      <c r="DP57" s="332"/>
      <c r="DQ57" s="332"/>
      <c r="DR57" s="332"/>
      <c r="DS57" s="332"/>
      <c r="DT57" s="332"/>
      <c r="DU57" s="84">
        <f ca="1">ROUNDDOWN(IF(DK57="",BY57*DA57,BY57*DK57),0)</f>
        <v>0</v>
      </c>
      <c r="DV57" s="85"/>
      <c r="DW57" s="85"/>
      <c r="DX57" s="85"/>
      <c r="DY57" s="85"/>
      <c r="DZ57" s="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  <c r="FD57" s="86"/>
      <c r="FE57" s="5"/>
      <c r="FF57" s="486"/>
      <c r="FG57" s="486"/>
      <c r="FH57" s="486"/>
      <c r="FI57" s="486"/>
      <c r="FJ57" s="486"/>
      <c r="FK57" s="486"/>
      <c r="FL57" s="486"/>
      <c r="FM57" s="486"/>
      <c r="FN57" s="486"/>
      <c r="FO57" s="486"/>
      <c r="FP57" s="486"/>
      <c r="FQ57" s="486"/>
      <c r="FR57" s="486"/>
      <c r="FS57" s="486"/>
      <c r="FT57" s="487"/>
    </row>
    <row r="58" spans="1:176" ht="6" customHeight="1" thickBot="1" x14ac:dyDescent="0.2">
      <c r="A58" s="18"/>
      <c r="C58" s="446"/>
      <c r="D58" s="447"/>
      <c r="E58" s="447"/>
      <c r="F58" s="448"/>
      <c r="G58" s="455"/>
      <c r="H58" s="456"/>
      <c r="I58" s="456"/>
      <c r="J58" s="457"/>
      <c r="K58" s="205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7"/>
      <c r="AC58" s="347"/>
      <c r="AD58" s="347"/>
      <c r="AE58" s="347"/>
      <c r="AF58" s="348"/>
      <c r="AG58" s="254"/>
      <c r="AH58" s="255"/>
      <c r="AI58" s="255"/>
      <c r="AJ58" s="255"/>
      <c r="AK58" s="255"/>
      <c r="AL58" s="255"/>
      <c r="AM58" s="255"/>
      <c r="AN58" s="255"/>
      <c r="AO58" s="255"/>
      <c r="AP58" s="255"/>
      <c r="AQ58" s="255"/>
      <c r="AR58" s="255"/>
      <c r="AS58" s="255"/>
      <c r="AT58" s="255"/>
      <c r="AU58" s="255"/>
      <c r="AV58" s="255"/>
      <c r="AW58" s="255"/>
      <c r="AX58" s="255"/>
      <c r="AY58" s="255"/>
      <c r="AZ58" s="255"/>
      <c r="BA58" s="255"/>
      <c r="BB58" s="255"/>
      <c r="BC58" s="255"/>
      <c r="BD58" s="255"/>
      <c r="BE58" s="255"/>
      <c r="BF58" s="255"/>
      <c r="BG58" s="255"/>
      <c r="BH58" s="255"/>
      <c r="BI58" s="255"/>
      <c r="BJ58" s="255"/>
      <c r="BK58" s="255"/>
      <c r="BL58" s="255"/>
      <c r="BM58" s="255"/>
      <c r="BN58" s="255"/>
      <c r="BO58" s="255"/>
      <c r="BP58" s="256"/>
      <c r="BQ58" s="38"/>
      <c r="BR58" s="39"/>
      <c r="BS58" s="39"/>
      <c r="BT58" s="39"/>
      <c r="BU58" s="39"/>
      <c r="BV58" s="39"/>
      <c r="BW58" s="39"/>
      <c r="BX58" s="40"/>
      <c r="BY58" s="316"/>
      <c r="BZ58" s="317"/>
      <c r="CA58" s="317"/>
      <c r="CB58" s="317"/>
      <c r="CC58" s="317"/>
      <c r="CD58" s="317"/>
      <c r="CE58" s="317"/>
      <c r="CF58" s="317"/>
      <c r="CG58" s="317"/>
      <c r="CH58" s="317"/>
      <c r="CI58" s="317"/>
      <c r="CJ58" s="317"/>
      <c r="CK58" s="317"/>
      <c r="CL58" s="317"/>
      <c r="CM58" s="317"/>
      <c r="CN58" s="317"/>
      <c r="CO58" s="317"/>
      <c r="CP58" s="317"/>
      <c r="CQ58" s="317"/>
      <c r="CR58" s="317"/>
      <c r="CS58" s="317"/>
      <c r="CT58" s="317"/>
      <c r="CU58" s="317"/>
      <c r="CV58" s="317"/>
      <c r="CW58" s="317"/>
      <c r="CX58" s="317"/>
      <c r="CY58" s="317"/>
      <c r="CZ58" s="318"/>
      <c r="DA58" s="325"/>
      <c r="DB58" s="41"/>
      <c r="DC58" s="41"/>
      <c r="DD58" s="41"/>
      <c r="DE58" s="41"/>
      <c r="DF58" s="41"/>
      <c r="DG58" s="41"/>
      <c r="DH58" s="41"/>
      <c r="DI58" s="41"/>
      <c r="DJ58" s="41"/>
      <c r="DK58" s="332"/>
      <c r="DL58" s="332"/>
      <c r="DM58" s="332"/>
      <c r="DN58" s="332"/>
      <c r="DO58" s="332"/>
      <c r="DP58" s="332"/>
      <c r="DQ58" s="332"/>
      <c r="DR58" s="332"/>
      <c r="DS58" s="332"/>
      <c r="DT58" s="332"/>
      <c r="DU58" s="87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9"/>
      <c r="FE58" s="7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9"/>
    </row>
    <row r="59" spans="1:176" ht="6" customHeight="1" x14ac:dyDescent="0.15">
      <c r="A59" s="18"/>
      <c r="C59" s="446"/>
      <c r="D59" s="447"/>
      <c r="E59" s="447"/>
      <c r="F59" s="448"/>
      <c r="G59" s="455"/>
      <c r="H59" s="456"/>
      <c r="I59" s="456"/>
      <c r="J59" s="457"/>
      <c r="K59" s="205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7"/>
      <c r="AC59" s="345" t="s">
        <v>44</v>
      </c>
      <c r="AD59" s="345"/>
      <c r="AE59" s="345"/>
      <c r="AF59" s="346"/>
      <c r="AG59" s="245"/>
      <c r="AH59" s="246"/>
      <c r="AI59" s="246"/>
      <c r="AJ59" s="246"/>
      <c r="AK59" s="246"/>
      <c r="AL59" s="246"/>
      <c r="AM59" s="246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46"/>
      <c r="AY59" s="246"/>
      <c r="AZ59" s="246"/>
      <c r="BA59" s="246"/>
      <c r="BB59" s="246"/>
      <c r="BC59" s="246"/>
      <c r="BD59" s="246"/>
      <c r="BE59" s="246"/>
      <c r="BF59" s="246"/>
      <c r="BG59" s="246"/>
      <c r="BH59" s="246"/>
      <c r="BI59" s="246"/>
      <c r="BJ59" s="246"/>
      <c r="BK59" s="246"/>
      <c r="BL59" s="246"/>
      <c r="BM59" s="246"/>
      <c r="BN59" s="246"/>
      <c r="BO59" s="246"/>
      <c r="BP59" s="247"/>
      <c r="BQ59" s="45">
        <f ca="1">IF(C55="","",INDIRECT("Q料率_業種一括有期・建設!$J$"&amp; B55,TRUE))</f>
        <v>23</v>
      </c>
      <c r="BR59" s="46"/>
      <c r="BS59" s="46"/>
      <c r="BT59" s="46"/>
      <c r="BU59" s="46"/>
      <c r="BV59" s="46"/>
      <c r="BW59" s="46"/>
      <c r="BX59" s="47"/>
      <c r="BY59" s="239">
        <f ca="1">ROUNDDOWN(AG59*(BQ59/100)/1000,0)</f>
        <v>0</v>
      </c>
      <c r="BZ59" s="240"/>
      <c r="CA59" s="240"/>
      <c r="CB59" s="240"/>
      <c r="CC59" s="240"/>
      <c r="CD59" s="240"/>
      <c r="CE59" s="240"/>
      <c r="CF59" s="240"/>
      <c r="CG59" s="240"/>
      <c r="CH59" s="240"/>
      <c r="CI59" s="240"/>
      <c r="CJ59" s="240"/>
      <c r="CK59" s="240"/>
      <c r="CL59" s="240"/>
      <c r="CM59" s="240"/>
      <c r="CN59" s="240"/>
      <c r="CO59" s="240"/>
      <c r="CP59" s="240"/>
      <c r="CQ59" s="240"/>
      <c r="CR59" s="240"/>
      <c r="CS59" s="240"/>
      <c r="CT59" s="240"/>
      <c r="CU59" s="240"/>
      <c r="CV59" s="240"/>
      <c r="CW59" s="240"/>
      <c r="CX59" s="240"/>
      <c r="CY59" s="240"/>
      <c r="CZ59" s="241"/>
      <c r="DA59" s="325">
        <f ca="1">IF(C55="","",INDIRECT("Q料率_業種一括有期・建設!$F$"&amp;B55,TRUE))</f>
        <v>9.5</v>
      </c>
      <c r="DB59" s="41"/>
      <c r="DC59" s="41"/>
      <c r="DD59" s="41"/>
      <c r="DE59" s="41"/>
      <c r="DF59" s="41"/>
      <c r="DG59" s="41"/>
      <c r="DH59" s="41"/>
      <c r="DI59" s="41"/>
      <c r="DJ59" s="41"/>
      <c r="DK59" s="332"/>
      <c r="DL59" s="332"/>
      <c r="DM59" s="332"/>
      <c r="DN59" s="332"/>
      <c r="DO59" s="332"/>
      <c r="DP59" s="332"/>
      <c r="DQ59" s="332"/>
      <c r="DR59" s="332"/>
      <c r="DS59" s="332"/>
      <c r="DT59" s="332"/>
      <c r="DU59" s="377">
        <f ca="1">ROUNDDOWN(IF(DK59="",BY59*DA59,BY59*DK59),0)</f>
        <v>0</v>
      </c>
      <c r="DV59" s="378"/>
      <c r="DW59" s="378"/>
      <c r="DX59" s="378"/>
      <c r="DY59" s="378"/>
      <c r="DZ59" s="378"/>
      <c r="EA59" s="378"/>
      <c r="EB59" s="378"/>
      <c r="EC59" s="378"/>
      <c r="ED59" s="378"/>
      <c r="EE59" s="378"/>
      <c r="EF59" s="378"/>
      <c r="EG59" s="378"/>
      <c r="EH59" s="378"/>
      <c r="EI59" s="378"/>
      <c r="EJ59" s="378"/>
      <c r="EK59" s="378"/>
      <c r="EL59" s="378"/>
      <c r="EM59" s="378"/>
      <c r="EN59" s="378"/>
      <c r="EO59" s="378"/>
      <c r="EP59" s="378"/>
      <c r="EQ59" s="378"/>
      <c r="ER59" s="378"/>
      <c r="ES59" s="378"/>
      <c r="ET59" s="378"/>
      <c r="EU59" s="378"/>
      <c r="EV59" s="378"/>
      <c r="EW59" s="378"/>
      <c r="EX59" s="378"/>
      <c r="EY59" s="378"/>
      <c r="EZ59" s="378"/>
      <c r="FA59" s="378"/>
      <c r="FB59" s="378"/>
      <c r="FC59" s="378"/>
      <c r="FD59" s="379"/>
      <c r="FE59" s="488" t="s">
        <v>60</v>
      </c>
      <c r="FF59" s="489"/>
      <c r="FG59" s="489"/>
      <c r="FH59" s="489"/>
      <c r="FI59" s="489"/>
      <c r="FJ59" s="489"/>
      <c r="FK59" s="489"/>
      <c r="FL59" s="489"/>
      <c r="FM59" s="489"/>
      <c r="FN59" s="489"/>
      <c r="FO59" s="489"/>
      <c r="FP59" s="489"/>
      <c r="FQ59" s="489"/>
      <c r="FR59" s="489"/>
      <c r="FS59" s="16"/>
      <c r="FT59" s="17"/>
    </row>
    <row r="60" spans="1:176" ht="6" customHeight="1" x14ac:dyDescent="0.15">
      <c r="A60" s="18"/>
      <c r="C60" s="446"/>
      <c r="D60" s="447"/>
      <c r="E60" s="447"/>
      <c r="F60" s="448"/>
      <c r="G60" s="455"/>
      <c r="H60" s="456"/>
      <c r="I60" s="456"/>
      <c r="J60" s="457"/>
      <c r="K60" s="205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7"/>
      <c r="AC60" s="345"/>
      <c r="AD60" s="345"/>
      <c r="AE60" s="345"/>
      <c r="AF60" s="346"/>
      <c r="AG60" s="248"/>
      <c r="AH60" s="249"/>
      <c r="AI60" s="249"/>
      <c r="AJ60" s="249"/>
      <c r="AK60" s="249"/>
      <c r="AL60" s="249"/>
      <c r="AM60" s="249"/>
      <c r="AN60" s="249"/>
      <c r="AO60" s="249"/>
      <c r="AP60" s="249"/>
      <c r="AQ60" s="249"/>
      <c r="AR60" s="249"/>
      <c r="AS60" s="249"/>
      <c r="AT60" s="249"/>
      <c r="AU60" s="249"/>
      <c r="AV60" s="249"/>
      <c r="AW60" s="249"/>
      <c r="AX60" s="249"/>
      <c r="AY60" s="249"/>
      <c r="AZ60" s="249"/>
      <c r="BA60" s="249"/>
      <c r="BB60" s="249"/>
      <c r="BC60" s="249"/>
      <c r="BD60" s="249"/>
      <c r="BE60" s="249"/>
      <c r="BF60" s="249"/>
      <c r="BG60" s="249"/>
      <c r="BH60" s="249"/>
      <c r="BI60" s="249"/>
      <c r="BJ60" s="249"/>
      <c r="BK60" s="249"/>
      <c r="BL60" s="249"/>
      <c r="BM60" s="249"/>
      <c r="BN60" s="249"/>
      <c r="BO60" s="249"/>
      <c r="BP60" s="250"/>
      <c r="BQ60" s="38"/>
      <c r="BR60" s="39"/>
      <c r="BS60" s="39"/>
      <c r="BT60" s="39"/>
      <c r="BU60" s="39"/>
      <c r="BV60" s="39"/>
      <c r="BW60" s="39"/>
      <c r="BX60" s="40"/>
      <c r="BY60" s="242"/>
      <c r="BZ60" s="243"/>
      <c r="CA60" s="243"/>
      <c r="CB60" s="243"/>
      <c r="CC60" s="243"/>
      <c r="CD60" s="243"/>
      <c r="CE60" s="243"/>
      <c r="CF60" s="243"/>
      <c r="CG60" s="243"/>
      <c r="CH60" s="243"/>
      <c r="CI60" s="243"/>
      <c r="CJ60" s="243"/>
      <c r="CK60" s="243"/>
      <c r="CL60" s="243"/>
      <c r="CM60" s="243"/>
      <c r="CN60" s="243"/>
      <c r="CO60" s="243"/>
      <c r="CP60" s="243"/>
      <c r="CQ60" s="243"/>
      <c r="CR60" s="243"/>
      <c r="CS60" s="243"/>
      <c r="CT60" s="243"/>
      <c r="CU60" s="243"/>
      <c r="CV60" s="243"/>
      <c r="CW60" s="243"/>
      <c r="CX60" s="243"/>
      <c r="CY60" s="243"/>
      <c r="CZ60" s="244"/>
      <c r="DA60" s="325"/>
      <c r="DB60" s="41"/>
      <c r="DC60" s="41"/>
      <c r="DD60" s="41"/>
      <c r="DE60" s="41"/>
      <c r="DF60" s="41"/>
      <c r="DG60" s="41"/>
      <c r="DH60" s="41"/>
      <c r="DI60" s="41"/>
      <c r="DJ60" s="41"/>
      <c r="DK60" s="332"/>
      <c r="DL60" s="332"/>
      <c r="DM60" s="332"/>
      <c r="DN60" s="332"/>
      <c r="DO60" s="332"/>
      <c r="DP60" s="332"/>
      <c r="DQ60" s="332"/>
      <c r="DR60" s="332"/>
      <c r="DS60" s="332"/>
      <c r="DT60" s="332"/>
      <c r="DU60" s="380"/>
      <c r="DV60" s="381"/>
      <c r="DW60" s="381"/>
      <c r="DX60" s="381"/>
      <c r="DY60" s="381"/>
      <c r="DZ60" s="381"/>
      <c r="EA60" s="381"/>
      <c r="EB60" s="381"/>
      <c r="EC60" s="381"/>
      <c r="ED60" s="381"/>
      <c r="EE60" s="381"/>
      <c r="EF60" s="381"/>
      <c r="EG60" s="381"/>
      <c r="EH60" s="381"/>
      <c r="EI60" s="381"/>
      <c r="EJ60" s="381"/>
      <c r="EK60" s="381"/>
      <c r="EL60" s="381"/>
      <c r="EM60" s="381"/>
      <c r="EN60" s="381"/>
      <c r="EO60" s="381"/>
      <c r="EP60" s="381"/>
      <c r="EQ60" s="381"/>
      <c r="ER60" s="381"/>
      <c r="ES60" s="381"/>
      <c r="ET60" s="381"/>
      <c r="EU60" s="381"/>
      <c r="EV60" s="381"/>
      <c r="EW60" s="381"/>
      <c r="EX60" s="381"/>
      <c r="EY60" s="381"/>
      <c r="EZ60" s="381"/>
      <c r="FA60" s="381"/>
      <c r="FB60" s="381"/>
      <c r="FC60" s="381"/>
      <c r="FD60" s="382"/>
      <c r="FE60" s="312"/>
      <c r="FF60" s="272"/>
      <c r="FG60" s="272"/>
      <c r="FH60" s="272"/>
      <c r="FI60" s="272"/>
      <c r="FJ60" s="272"/>
      <c r="FK60" s="272"/>
      <c r="FL60" s="272"/>
      <c r="FM60" s="272"/>
      <c r="FN60" s="272"/>
      <c r="FO60" s="272"/>
      <c r="FP60" s="272"/>
      <c r="FQ60" s="272"/>
      <c r="FR60" s="272"/>
      <c r="FT60" s="6"/>
    </row>
    <row r="61" spans="1:176" ht="6" customHeight="1" x14ac:dyDescent="0.15">
      <c r="A61" s="18"/>
      <c r="C61" s="446"/>
      <c r="D61" s="447"/>
      <c r="E61" s="447"/>
      <c r="F61" s="448"/>
      <c r="G61" s="455"/>
      <c r="H61" s="456"/>
      <c r="I61" s="456"/>
      <c r="J61" s="457"/>
      <c r="K61" s="205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7"/>
      <c r="AC61" s="355" t="s">
        <v>46</v>
      </c>
      <c r="AD61" s="355"/>
      <c r="AE61" s="355"/>
      <c r="AF61" s="356"/>
      <c r="AG61" s="349"/>
      <c r="AH61" s="350"/>
      <c r="AI61" s="350"/>
      <c r="AJ61" s="350"/>
      <c r="AK61" s="350"/>
      <c r="AL61" s="350"/>
      <c r="AM61" s="350"/>
      <c r="AN61" s="350"/>
      <c r="AO61" s="350"/>
      <c r="AP61" s="350"/>
      <c r="AQ61" s="350"/>
      <c r="AR61" s="350"/>
      <c r="AS61" s="350"/>
      <c r="AT61" s="350"/>
      <c r="AU61" s="350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0"/>
      <c r="BK61" s="350"/>
      <c r="BL61" s="350"/>
      <c r="BM61" s="350"/>
      <c r="BN61" s="350"/>
      <c r="BO61" s="350"/>
      <c r="BP61" s="351"/>
      <c r="BQ61" s="41">
        <f ca="1">IF(C55="","",INDIRECT("Q料率_業種一括有期・建設!$K$"&amp; B55,TRUE))</f>
        <v>23</v>
      </c>
      <c r="BR61" s="41"/>
      <c r="BS61" s="41"/>
      <c r="BT61" s="41"/>
      <c r="BU61" s="41"/>
      <c r="BV61" s="41"/>
      <c r="BW61" s="41"/>
      <c r="BX61" s="41"/>
      <c r="BY61" s="334">
        <f ca="1">ROUNDDOWN(AG61*(BQ61/100)/1000,0)</f>
        <v>0</v>
      </c>
      <c r="BZ61" s="335"/>
      <c r="CA61" s="335"/>
      <c r="CB61" s="335"/>
      <c r="CC61" s="335"/>
      <c r="CD61" s="335"/>
      <c r="CE61" s="335"/>
      <c r="CF61" s="335"/>
      <c r="CG61" s="335"/>
      <c r="CH61" s="335"/>
      <c r="CI61" s="335"/>
      <c r="CJ61" s="335"/>
      <c r="CK61" s="335"/>
      <c r="CL61" s="335"/>
      <c r="CM61" s="335"/>
      <c r="CN61" s="335"/>
      <c r="CO61" s="335"/>
      <c r="CP61" s="335"/>
      <c r="CQ61" s="335"/>
      <c r="CR61" s="335"/>
      <c r="CS61" s="335"/>
      <c r="CT61" s="335"/>
      <c r="CU61" s="335"/>
      <c r="CV61" s="335"/>
      <c r="CW61" s="335"/>
      <c r="CX61" s="335"/>
      <c r="CY61" s="335"/>
      <c r="CZ61" s="336"/>
      <c r="DA61" s="325">
        <f ca="1">IF(C55="","",INDIRECT("Q料率_業種一括有期・建設!$G$"&amp;B55,TRUE))</f>
        <v>9.5</v>
      </c>
      <c r="DB61" s="41"/>
      <c r="DC61" s="41"/>
      <c r="DD61" s="41"/>
      <c r="DE61" s="41"/>
      <c r="DF61" s="41"/>
      <c r="DG61" s="41"/>
      <c r="DH61" s="41"/>
      <c r="DI61" s="41"/>
      <c r="DJ61" s="41"/>
      <c r="DK61" s="332"/>
      <c r="DL61" s="332"/>
      <c r="DM61" s="332"/>
      <c r="DN61" s="332"/>
      <c r="DO61" s="332"/>
      <c r="DP61" s="332"/>
      <c r="DQ61" s="332"/>
      <c r="DR61" s="332"/>
      <c r="DS61" s="332"/>
      <c r="DT61" s="332"/>
      <c r="DU61" s="78">
        <f ca="1">ROUNDDOWN(IF(DK61="",BY61*DA61,BY61*DK61),0)</f>
        <v>0</v>
      </c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80"/>
      <c r="FE61" s="5"/>
      <c r="FT61" s="6"/>
    </row>
    <row r="62" spans="1:176" ht="6" customHeight="1" x14ac:dyDescent="0.15">
      <c r="A62" s="18"/>
      <c r="C62" s="449"/>
      <c r="D62" s="450"/>
      <c r="E62" s="450"/>
      <c r="F62" s="451"/>
      <c r="G62" s="455"/>
      <c r="H62" s="456"/>
      <c r="I62" s="456"/>
      <c r="J62" s="457"/>
      <c r="K62" s="98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100"/>
      <c r="AC62" s="355"/>
      <c r="AD62" s="355"/>
      <c r="AE62" s="355"/>
      <c r="AF62" s="356"/>
      <c r="AG62" s="352"/>
      <c r="AH62" s="353"/>
      <c r="AI62" s="353"/>
      <c r="AJ62" s="353"/>
      <c r="AK62" s="353"/>
      <c r="AL62" s="353"/>
      <c r="AM62" s="353"/>
      <c r="AN62" s="353"/>
      <c r="AO62" s="353"/>
      <c r="AP62" s="353"/>
      <c r="AQ62" s="353"/>
      <c r="AR62" s="353"/>
      <c r="AS62" s="353"/>
      <c r="AT62" s="353"/>
      <c r="AU62" s="353"/>
      <c r="AV62" s="353"/>
      <c r="AW62" s="353"/>
      <c r="AX62" s="353"/>
      <c r="AY62" s="353"/>
      <c r="AZ62" s="353"/>
      <c r="BA62" s="353"/>
      <c r="BB62" s="353"/>
      <c r="BC62" s="353"/>
      <c r="BD62" s="353"/>
      <c r="BE62" s="353"/>
      <c r="BF62" s="353"/>
      <c r="BG62" s="353"/>
      <c r="BH62" s="353"/>
      <c r="BI62" s="353"/>
      <c r="BJ62" s="353"/>
      <c r="BK62" s="353"/>
      <c r="BL62" s="353"/>
      <c r="BM62" s="353"/>
      <c r="BN62" s="353"/>
      <c r="BO62" s="353"/>
      <c r="BP62" s="354"/>
      <c r="BQ62" s="41"/>
      <c r="BR62" s="41"/>
      <c r="BS62" s="41"/>
      <c r="BT62" s="41"/>
      <c r="BU62" s="41"/>
      <c r="BV62" s="41"/>
      <c r="BW62" s="41"/>
      <c r="BX62" s="41"/>
      <c r="BY62" s="337"/>
      <c r="BZ62" s="338"/>
      <c r="CA62" s="338"/>
      <c r="CB62" s="338"/>
      <c r="CC62" s="338"/>
      <c r="CD62" s="338"/>
      <c r="CE62" s="338"/>
      <c r="CF62" s="338"/>
      <c r="CG62" s="338"/>
      <c r="CH62" s="338"/>
      <c r="CI62" s="338"/>
      <c r="CJ62" s="338"/>
      <c r="CK62" s="338"/>
      <c r="CL62" s="338"/>
      <c r="CM62" s="338"/>
      <c r="CN62" s="338"/>
      <c r="CO62" s="338"/>
      <c r="CP62" s="338"/>
      <c r="CQ62" s="338"/>
      <c r="CR62" s="338"/>
      <c r="CS62" s="338"/>
      <c r="CT62" s="338"/>
      <c r="CU62" s="338"/>
      <c r="CV62" s="338"/>
      <c r="CW62" s="338"/>
      <c r="CX62" s="338"/>
      <c r="CY62" s="338"/>
      <c r="CZ62" s="339"/>
      <c r="DA62" s="325"/>
      <c r="DB62" s="41"/>
      <c r="DC62" s="41"/>
      <c r="DD62" s="41"/>
      <c r="DE62" s="41"/>
      <c r="DF62" s="41"/>
      <c r="DG62" s="41"/>
      <c r="DH62" s="41"/>
      <c r="DI62" s="41"/>
      <c r="DJ62" s="41"/>
      <c r="DK62" s="332"/>
      <c r="DL62" s="332"/>
      <c r="DM62" s="332"/>
      <c r="DN62" s="332"/>
      <c r="DO62" s="332"/>
      <c r="DP62" s="332"/>
      <c r="DQ62" s="332"/>
      <c r="DR62" s="332"/>
      <c r="DS62" s="332"/>
      <c r="DT62" s="332"/>
      <c r="DU62" s="81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3"/>
      <c r="FE62" s="23"/>
      <c r="FF62" s="485" t="str">
        <f>IF(FM16=1,"①","1") &amp;".一括納付"</f>
        <v>1.一括納付</v>
      </c>
      <c r="FG62" s="536"/>
      <c r="FH62" s="536"/>
      <c r="FI62" s="536"/>
      <c r="FJ62" s="536"/>
      <c r="FK62" s="536"/>
      <c r="FL62" s="536"/>
      <c r="FM62" s="536"/>
      <c r="FN62" s="536"/>
      <c r="FO62" s="536"/>
      <c r="FP62" s="536"/>
      <c r="FQ62" s="536"/>
      <c r="FR62" s="536"/>
      <c r="FS62" s="536"/>
      <c r="FT62" s="537"/>
    </row>
    <row r="63" spans="1:176" ht="6" customHeight="1" x14ac:dyDescent="0.15">
      <c r="A63" s="19" t="str">
        <f>C63</f>
        <v>38</v>
      </c>
      <c r="B63" s="2">
        <f>MATCH(C63,Q料率_業種一括有期・建設!B1:B10,0)</f>
        <v>7</v>
      </c>
      <c r="C63" s="443" t="s">
        <v>61</v>
      </c>
      <c r="D63" s="444"/>
      <c r="E63" s="444"/>
      <c r="F63" s="445"/>
      <c r="G63" s="455"/>
      <c r="H63" s="456"/>
      <c r="I63" s="456"/>
      <c r="J63" s="457"/>
      <c r="K63" s="286" t="s">
        <v>62</v>
      </c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8"/>
      <c r="AC63" s="41" t="s">
        <v>41</v>
      </c>
      <c r="AD63" s="41"/>
      <c r="AE63" s="41"/>
      <c r="AF63" s="42"/>
      <c r="AG63" s="257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6"/>
      <c r="AT63" s="246"/>
      <c r="AU63" s="246"/>
      <c r="AV63" s="246"/>
      <c r="AW63" s="246"/>
      <c r="AX63" s="246"/>
      <c r="AY63" s="246"/>
      <c r="AZ63" s="246"/>
      <c r="BA63" s="246"/>
      <c r="BB63" s="246"/>
      <c r="BC63" s="246"/>
      <c r="BD63" s="246"/>
      <c r="BE63" s="246"/>
      <c r="BF63" s="246"/>
      <c r="BG63" s="246"/>
      <c r="BH63" s="246"/>
      <c r="BI63" s="246"/>
      <c r="BJ63" s="246"/>
      <c r="BK63" s="246"/>
      <c r="BL63" s="246"/>
      <c r="BM63" s="246"/>
      <c r="BN63" s="246"/>
      <c r="BO63" s="246"/>
      <c r="BP63" s="247"/>
      <c r="BQ63" s="45">
        <f ca="1">IF(C63="","",INDIRECT("Q料率_業種一括有期・建設!$H$"&amp;B63,TRUE))</f>
        <v>22</v>
      </c>
      <c r="BR63" s="46"/>
      <c r="BS63" s="46"/>
      <c r="BT63" s="46"/>
      <c r="BU63" s="46"/>
      <c r="BV63" s="46"/>
      <c r="BW63" s="46"/>
      <c r="BX63" s="47"/>
      <c r="BY63" s="326">
        <f ca="1">ROUNDDOWN(AG63*(BQ63/100)/1000,0)</f>
        <v>0</v>
      </c>
      <c r="BZ63" s="327"/>
      <c r="CA63" s="327"/>
      <c r="CB63" s="327"/>
      <c r="CC63" s="327"/>
      <c r="CD63" s="327"/>
      <c r="CE63" s="327"/>
      <c r="CF63" s="327"/>
      <c r="CG63" s="327"/>
      <c r="CH63" s="327"/>
      <c r="CI63" s="327"/>
      <c r="CJ63" s="327"/>
      <c r="CK63" s="327"/>
      <c r="CL63" s="327"/>
      <c r="CM63" s="327"/>
      <c r="CN63" s="327"/>
      <c r="CO63" s="327"/>
      <c r="CP63" s="327"/>
      <c r="CQ63" s="327"/>
      <c r="CR63" s="327"/>
      <c r="CS63" s="327"/>
      <c r="CT63" s="327"/>
      <c r="CU63" s="327"/>
      <c r="CV63" s="327"/>
      <c r="CW63" s="327"/>
      <c r="CX63" s="327"/>
      <c r="CY63" s="327"/>
      <c r="CZ63" s="328"/>
      <c r="DA63" s="325">
        <f ca="1">IF(C63="","",INDIRECT("Q料率_業種一括有期・建設!$D$"&amp;B63,TRUE))</f>
        <v>15</v>
      </c>
      <c r="DB63" s="41"/>
      <c r="DC63" s="41"/>
      <c r="DD63" s="41"/>
      <c r="DE63" s="41"/>
      <c r="DF63" s="41"/>
      <c r="DG63" s="41"/>
      <c r="DH63" s="41"/>
      <c r="DI63" s="41"/>
      <c r="DJ63" s="41"/>
      <c r="DK63" s="332"/>
      <c r="DL63" s="332"/>
      <c r="DM63" s="332"/>
      <c r="DN63" s="332"/>
      <c r="DO63" s="332"/>
      <c r="DP63" s="332"/>
      <c r="DQ63" s="332"/>
      <c r="DR63" s="332"/>
      <c r="DS63" s="332"/>
      <c r="DT63" s="332"/>
      <c r="DU63" s="371">
        <f ca="1">ROUNDDOWN(IF(DK63="",BY63*DA63,BY63*DK63),0)</f>
        <v>0</v>
      </c>
      <c r="DV63" s="372"/>
      <c r="DW63" s="372"/>
      <c r="DX63" s="372"/>
      <c r="DY63" s="372"/>
      <c r="DZ63" s="372"/>
      <c r="EA63" s="372"/>
      <c r="EB63" s="372"/>
      <c r="EC63" s="372"/>
      <c r="ED63" s="372"/>
      <c r="EE63" s="372"/>
      <c r="EF63" s="372"/>
      <c r="EG63" s="372"/>
      <c r="EH63" s="372"/>
      <c r="EI63" s="372"/>
      <c r="EJ63" s="372"/>
      <c r="EK63" s="372"/>
      <c r="EL63" s="372"/>
      <c r="EM63" s="372"/>
      <c r="EN63" s="372"/>
      <c r="EO63" s="372"/>
      <c r="EP63" s="372"/>
      <c r="EQ63" s="372"/>
      <c r="ER63" s="372"/>
      <c r="ES63" s="372"/>
      <c r="ET63" s="372"/>
      <c r="EU63" s="372"/>
      <c r="EV63" s="372"/>
      <c r="EW63" s="372"/>
      <c r="EX63" s="372"/>
      <c r="EY63" s="372"/>
      <c r="EZ63" s="372"/>
      <c r="FA63" s="372"/>
      <c r="FB63" s="372"/>
      <c r="FC63" s="372"/>
      <c r="FD63" s="373"/>
      <c r="FE63" s="23"/>
      <c r="FF63" s="536"/>
      <c r="FG63" s="536"/>
      <c r="FH63" s="536"/>
      <c r="FI63" s="536"/>
      <c r="FJ63" s="536"/>
      <c r="FK63" s="536"/>
      <c r="FL63" s="536"/>
      <c r="FM63" s="536"/>
      <c r="FN63" s="536"/>
      <c r="FO63" s="536"/>
      <c r="FP63" s="536"/>
      <c r="FQ63" s="536"/>
      <c r="FR63" s="536"/>
      <c r="FS63" s="536"/>
      <c r="FT63" s="537"/>
    </row>
    <row r="64" spans="1:176" ht="6" customHeight="1" x14ac:dyDescent="0.15">
      <c r="A64" s="18"/>
      <c r="C64" s="446"/>
      <c r="D64" s="447"/>
      <c r="E64" s="447"/>
      <c r="F64" s="448"/>
      <c r="G64" s="455"/>
      <c r="H64" s="456"/>
      <c r="I64" s="456"/>
      <c r="J64" s="457"/>
      <c r="K64" s="289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1"/>
      <c r="AC64" s="41"/>
      <c r="AD64" s="41"/>
      <c r="AE64" s="41"/>
      <c r="AF64" s="42"/>
      <c r="AG64" s="248"/>
      <c r="AH64" s="249"/>
      <c r="AI64" s="249"/>
      <c r="AJ64" s="249"/>
      <c r="AK64" s="249"/>
      <c r="AL64" s="249"/>
      <c r="AM64" s="249"/>
      <c r="AN64" s="249"/>
      <c r="AO64" s="249"/>
      <c r="AP64" s="249"/>
      <c r="AQ64" s="249"/>
      <c r="AR64" s="249"/>
      <c r="AS64" s="249"/>
      <c r="AT64" s="249"/>
      <c r="AU64" s="249"/>
      <c r="AV64" s="249"/>
      <c r="AW64" s="249"/>
      <c r="AX64" s="249"/>
      <c r="AY64" s="249"/>
      <c r="AZ64" s="249"/>
      <c r="BA64" s="249"/>
      <c r="BB64" s="249"/>
      <c r="BC64" s="249"/>
      <c r="BD64" s="249"/>
      <c r="BE64" s="249"/>
      <c r="BF64" s="249"/>
      <c r="BG64" s="249"/>
      <c r="BH64" s="249"/>
      <c r="BI64" s="249"/>
      <c r="BJ64" s="249"/>
      <c r="BK64" s="249"/>
      <c r="BL64" s="249"/>
      <c r="BM64" s="249"/>
      <c r="BN64" s="249"/>
      <c r="BO64" s="249"/>
      <c r="BP64" s="250"/>
      <c r="BQ64" s="38"/>
      <c r="BR64" s="39"/>
      <c r="BS64" s="39"/>
      <c r="BT64" s="39"/>
      <c r="BU64" s="39"/>
      <c r="BV64" s="39"/>
      <c r="BW64" s="39"/>
      <c r="BX64" s="40"/>
      <c r="BY64" s="329"/>
      <c r="BZ64" s="330"/>
      <c r="CA64" s="330"/>
      <c r="CB64" s="330"/>
      <c r="CC64" s="330"/>
      <c r="CD64" s="330"/>
      <c r="CE64" s="330"/>
      <c r="CF64" s="330"/>
      <c r="CG64" s="330"/>
      <c r="CH64" s="330"/>
      <c r="CI64" s="330"/>
      <c r="CJ64" s="330"/>
      <c r="CK64" s="330"/>
      <c r="CL64" s="330"/>
      <c r="CM64" s="330"/>
      <c r="CN64" s="330"/>
      <c r="CO64" s="330"/>
      <c r="CP64" s="330"/>
      <c r="CQ64" s="330"/>
      <c r="CR64" s="330"/>
      <c r="CS64" s="330"/>
      <c r="CT64" s="330"/>
      <c r="CU64" s="330"/>
      <c r="CV64" s="330"/>
      <c r="CW64" s="330"/>
      <c r="CX64" s="330"/>
      <c r="CY64" s="330"/>
      <c r="CZ64" s="331"/>
      <c r="DA64" s="325"/>
      <c r="DB64" s="41"/>
      <c r="DC64" s="41"/>
      <c r="DD64" s="41"/>
      <c r="DE64" s="41"/>
      <c r="DF64" s="41"/>
      <c r="DG64" s="41"/>
      <c r="DH64" s="41"/>
      <c r="DI64" s="41"/>
      <c r="DJ64" s="41"/>
      <c r="DK64" s="332"/>
      <c r="DL64" s="332"/>
      <c r="DM64" s="332"/>
      <c r="DN64" s="332"/>
      <c r="DO64" s="332"/>
      <c r="DP64" s="332"/>
      <c r="DQ64" s="332"/>
      <c r="DR64" s="332"/>
      <c r="DS64" s="332"/>
      <c r="DT64" s="332"/>
      <c r="DU64" s="374"/>
      <c r="DV64" s="375"/>
      <c r="DW64" s="375"/>
      <c r="DX64" s="375"/>
      <c r="DY64" s="375"/>
      <c r="DZ64" s="375"/>
      <c r="EA64" s="375"/>
      <c r="EB64" s="375"/>
      <c r="EC64" s="375"/>
      <c r="ED64" s="375"/>
      <c r="EE64" s="375"/>
      <c r="EF64" s="375"/>
      <c r="EG64" s="375"/>
      <c r="EH64" s="375"/>
      <c r="EI64" s="375"/>
      <c r="EJ64" s="375"/>
      <c r="EK64" s="375"/>
      <c r="EL64" s="375"/>
      <c r="EM64" s="375"/>
      <c r="EN64" s="375"/>
      <c r="EO64" s="375"/>
      <c r="EP64" s="375"/>
      <c r="EQ64" s="375"/>
      <c r="ER64" s="375"/>
      <c r="ES64" s="375"/>
      <c r="ET64" s="375"/>
      <c r="EU64" s="375"/>
      <c r="EV64" s="375"/>
      <c r="EW64" s="375"/>
      <c r="EX64" s="375"/>
      <c r="EY64" s="375"/>
      <c r="EZ64" s="375"/>
      <c r="FA64" s="375"/>
      <c r="FB64" s="375"/>
      <c r="FC64" s="375"/>
      <c r="FD64" s="376"/>
      <c r="FE64" s="5"/>
      <c r="FT64" s="6"/>
    </row>
    <row r="65" spans="1:179" ht="6" customHeight="1" x14ac:dyDescent="0.15">
      <c r="A65" s="18"/>
      <c r="C65" s="446"/>
      <c r="D65" s="447"/>
      <c r="E65" s="447"/>
      <c r="F65" s="448"/>
      <c r="G65" s="455"/>
      <c r="H65" s="456"/>
      <c r="I65" s="456"/>
      <c r="J65" s="457"/>
      <c r="K65" s="289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1"/>
      <c r="AC65" s="347" t="s">
        <v>43</v>
      </c>
      <c r="AD65" s="347"/>
      <c r="AE65" s="347"/>
      <c r="AF65" s="348"/>
      <c r="AG65" s="251"/>
      <c r="AH65" s="252"/>
      <c r="AI65" s="252"/>
      <c r="AJ65" s="252"/>
      <c r="AK65" s="252"/>
      <c r="AL65" s="252"/>
      <c r="AM65" s="252"/>
      <c r="AN65" s="252"/>
      <c r="AO65" s="252"/>
      <c r="AP65" s="252"/>
      <c r="AQ65" s="252"/>
      <c r="AR65" s="252"/>
      <c r="AS65" s="252"/>
      <c r="AT65" s="252"/>
      <c r="AU65" s="252"/>
      <c r="AV65" s="252"/>
      <c r="AW65" s="252"/>
      <c r="AX65" s="252"/>
      <c r="AY65" s="252"/>
      <c r="AZ65" s="252"/>
      <c r="BA65" s="252"/>
      <c r="BB65" s="252"/>
      <c r="BC65" s="252"/>
      <c r="BD65" s="252"/>
      <c r="BE65" s="252"/>
      <c r="BF65" s="252"/>
      <c r="BG65" s="252"/>
      <c r="BH65" s="252"/>
      <c r="BI65" s="252"/>
      <c r="BJ65" s="252"/>
      <c r="BK65" s="252"/>
      <c r="BL65" s="252"/>
      <c r="BM65" s="252"/>
      <c r="BN65" s="252"/>
      <c r="BO65" s="252"/>
      <c r="BP65" s="253"/>
      <c r="BQ65" s="45">
        <f ca="1">IF(C63="","",INDIRECT("Q料率_業種一括有期・建設!$I$"&amp;B63,TRUE))</f>
        <v>23</v>
      </c>
      <c r="BR65" s="46"/>
      <c r="BS65" s="46"/>
      <c r="BT65" s="46"/>
      <c r="BU65" s="46"/>
      <c r="BV65" s="46"/>
      <c r="BW65" s="46"/>
      <c r="BX65" s="47"/>
      <c r="BY65" s="313">
        <f ca="1">ROUNDDOWN(AG65*(BQ65/100)/1000,0)</f>
        <v>0</v>
      </c>
      <c r="BZ65" s="314"/>
      <c r="CA65" s="314"/>
      <c r="CB65" s="314"/>
      <c r="CC65" s="314"/>
      <c r="CD65" s="314"/>
      <c r="CE65" s="314"/>
      <c r="CF65" s="314"/>
      <c r="CG65" s="314"/>
      <c r="CH65" s="314"/>
      <c r="CI65" s="314"/>
      <c r="CJ65" s="314"/>
      <c r="CK65" s="314"/>
      <c r="CL65" s="314"/>
      <c r="CM65" s="314"/>
      <c r="CN65" s="314"/>
      <c r="CO65" s="314"/>
      <c r="CP65" s="314"/>
      <c r="CQ65" s="314"/>
      <c r="CR65" s="314"/>
      <c r="CS65" s="314"/>
      <c r="CT65" s="314"/>
      <c r="CU65" s="314"/>
      <c r="CV65" s="314"/>
      <c r="CW65" s="314"/>
      <c r="CX65" s="314"/>
      <c r="CY65" s="314"/>
      <c r="CZ65" s="315"/>
      <c r="DA65" s="325">
        <f ca="1">IF(C63="","",INDIRECT("Q料率_業種一括有期・建設!$E$"&amp;B63,TRUE))</f>
        <v>15</v>
      </c>
      <c r="DB65" s="41"/>
      <c r="DC65" s="41"/>
      <c r="DD65" s="41"/>
      <c r="DE65" s="41"/>
      <c r="DF65" s="41"/>
      <c r="DG65" s="41"/>
      <c r="DH65" s="41"/>
      <c r="DI65" s="41"/>
      <c r="DJ65" s="41"/>
      <c r="DK65" s="332"/>
      <c r="DL65" s="332"/>
      <c r="DM65" s="332"/>
      <c r="DN65" s="332"/>
      <c r="DO65" s="332"/>
      <c r="DP65" s="332"/>
      <c r="DQ65" s="332"/>
      <c r="DR65" s="332"/>
      <c r="DS65" s="332"/>
      <c r="DT65" s="332"/>
      <c r="DU65" s="84">
        <f ca="1">ROUNDDOWN(IF(DK65="",BY65*DA65,BY65*DK65),0)</f>
        <v>0</v>
      </c>
      <c r="DV65" s="85"/>
      <c r="DW65" s="85"/>
      <c r="DX65" s="85"/>
      <c r="DY65" s="85"/>
      <c r="DZ65" s="85"/>
      <c r="EA65" s="85"/>
      <c r="EB65" s="85"/>
      <c r="EC65" s="85"/>
      <c r="ED65" s="85"/>
      <c r="EE65" s="85"/>
      <c r="EF65" s="85"/>
      <c r="EG65" s="85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85"/>
      <c r="ES65" s="85"/>
      <c r="ET65" s="85"/>
      <c r="EU65" s="85"/>
      <c r="EV65" s="85"/>
      <c r="EW65" s="85"/>
      <c r="EX65" s="85"/>
      <c r="EY65" s="85"/>
      <c r="EZ65" s="85"/>
      <c r="FA65" s="85"/>
      <c r="FB65" s="85"/>
      <c r="FC65" s="85"/>
      <c r="FD65" s="86"/>
      <c r="FE65" s="23"/>
      <c r="FF65" s="485" t="str">
        <f>IF(FM16=2,"②","2") &amp;".分納（３回）"</f>
        <v>2.分納（３回）</v>
      </c>
      <c r="FG65" s="536"/>
      <c r="FH65" s="536"/>
      <c r="FI65" s="536"/>
      <c r="FJ65" s="536"/>
      <c r="FK65" s="536"/>
      <c r="FL65" s="536"/>
      <c r="FM65" s="536"/>
      <c r="FN65" s="536"/>
      <c r="FO65" s="536"/>
      <c r="FP65" s="536"/>
      <c r="FQ65" s="536"/>
      <c r="FR65" s="536"/>
      <c r="FS65" s="536"/>
      <c r="FT65" s="537"/>
    </row>
    <row r="66" spans="1:179" ht="6" customHeight="1" x14ac:dyDescent="0.15">
      <c r="A66" s="18"/>
      <c r="C66" s="446"/>
      <c r="D66" s="447"/>
      <c r="E66" s="447"/>
      <c r="F66" s="448"/>
      <c r="G66" s="455"/>
      <c r="H66" s="456"/>
      <c r="I66" s="456"/>
      <c r="J66" s="457"/>
      <c r="K66" s="289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1"/>
      <c r="AC66" s="347"/>
      <c r="AD66" s="347"/>
      <c r="AE66" s="347"/>
      <c r="AF66" s="348"/>
      <c r="AG66" s="254"/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255"/>
      <c r="AT66" s="255"/>
      <c r="AU66" s="255"/>
      <c r="AV66" s="255"/>
      <c r="AW66" s="255"/>
      <c r="AX66" s="255"/>
      <c r="AY66" s="255"/>
      <c r="AZ66" s="255"/>
      <c r="BA66" s="255"/>
      <c r="BB66" s="255"/>
      <c r="BC66" s="255"/>
      <c r="BD66" s="255"/>
      <c r="BE66" s="255"/>
      <c r="BF66" s="255"/>
      <c r="BG66" s="255"/>
      <c r="BH66" s="255"/>
      <c r="BI66" s="255"/>
      <c r="BJ66" s="255"/>
      <c r="BK66" s="255"/>
      <c r="BL66" s="255"/>
      <c r="BM66" s="255"/>
      <c r="BN66" s="255"/>
      <c r="BO66" s="255"/>
      <c r="BP66" s="256"/>
      <c r="BQ66" s="38"/>
      <c r="BR66" s="39"/>
      <c r="BS66" s="39"/>
      <c r="BT66" s="39"/>
      <c r="BU66" s="39"/>
      <c r="BV66" s="39"/>
      <c r="BW66" s="39"/>
      <c r="BX66" s="40"/>
      <c r="BY66" s="316"/>
      <c r="BZ66" s="317"/>
      <c r="CA66" s="317"/>
      <c r="CB66" s="317"/>
      <c r="CC66" s="317"/>
      <c r="CD66" s="317"/>
      <c r="CE66" s="317"/>
      <c r="CF66" s="317"/>
      <c r="CG66" s="317"/>
      <c r="CH66" s="317"/>
      <c r="CI66" s="317"/>
      <c r="CJ66" s="317"/>
      <c r="CK66" s="317"/>
      <c r="CL66" s="317"/>
      <c r="CM66" s="317"/>
      <c r="CN66" s="317"/>
      <c r="CO66" s="317"/>
      <c r="CP66" s="317"/>
      <c r="CQ66" s="317"/>
      <c r="CR66" s="317"/>
      <c r="CS66" s="317"/>
      <c r="CT66" s="317"/>
      <c r="CU66" s="317"/>
      <c r="CV66" s="317"/>
      <c r="CW66" s="317"/>
      <c r="CX66" s="317"/>
      <c r="CY66" s="317"/>
      <c r="CZ66" s="318"/>
      <c r="DA66" s="325"/>
      <c r="DB66" s="41"/>
      <c r="DC66" s="41"/>
      <c r="DD66" s="41"/>
      <c r="DE66" s="41"/>
      <c r="DF66" s="41"/>
      <c r="DG66" s="41"/>
      <c r="DH66" s="41"/>
      <c r="DI66" s="41"/>
      <c r="DJ66" s="41"/>
      <c r="DK66" s="332"/>
      <c r="DL66" s="332"/>
      <c r="DM66" s="332"/>
      <c r="DN66" s="332"/>
      <c r="DO66" s="332"/>
      <c r="DP66" s="332"/>
      <c r="DQ66" s="332"/>
      <c r="DR66" s="332"/>
      <c r="DS66" s="332"/>
      <c r="DT66" s="332"/>
      <c r="DU66" s="87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9"/>
      <c r="FE66" s="23"/>
      <c r="FF66" s="536"/>
      <c r="FG66" s="536"/>
      <c r="FH66" s="536"/>
      <c r="FI66" s="536"/>
      <c r="FJ66" s="536"/>
      <c r="FK66" s="536"/>
      <c r="FL66" s="536"/>
      <c r="FM66" s="536"/>
      <c r="FN66" s="536"/>
      <c r="FO66" s="536"/>
      <c r="FP66" s="536"/>
      <c r="FQ66" s="536"/>
      <c r="FR66" s="536"/>
      <c r="FS66" s="536"/>
      <c r="FT66" s="537"/>
    </row>
    <row r="67" spans="1:179" ht="6" customHeight="1" thickBot="1" x14ac:dyDescent="0.2">
      <c r="A67" s="18"/>
      <c r="C67" s="446"/>
      <c r="D67" s="447"/>
      <c r="E67" s="447"/>
      <c r="F67" s="448"/>
      <c r="G67" s="455"/>
      <c r="H67" s="456"/>
      <c r="I67" s="456"/>
      <c r="J67" s="457"/>
      <c r="K67" s="289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1"/>
      <c r="AC67" s="345" t="s">
        <v>44</v>
      </c>
      <c r="AD67" s="345"/>
      <c r="AE67" s="345"/>
      <c r="AF67" s="346"/>
      <c r="AG67" s="245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6"/>
      <c r="AT67" s="246"/>
      <c r="AU67" s="246"/>
      <c r="AV67" s="246"/>
      <c r="AW67" s="246"/>
      <c r="AX67" s="246"/>
      <c r="AY67" s="246"/>
      <c r="AZ67" s="246"/>
      <c r="BA67" s="246"/>
      <c r="BB67" s="246"/>
      <c r="BC67" s="246"/>
      <c r="BD67" s="246"/>
      <c r="BE67" s="246"/>
      <c r="BF67" s="246"/>
      <c r="BG67" s="246"/>
      <c r="BH67" s="246"/>
      <c r="BI67" s="246"/>
      <c r="BJ67" s="246"/>
      <c r="BK67" s="246"/>
      <c r="BL67" s="246"/>
      <c r="BM67" s="246"/>
      <c r="BN67" s="246"/>
      <c r="BO67" s="246"/>
      <c r="BP67" s="247"/>
      <c r="BQ67" s="45">
        <f ca="1">IF(C63="","",INDIRECT("Q料率_業種一括有期・建設!$J$"&amp;B63,TRUE))</f>
        <v>23</v>
      </c>
      <c r="BR67" s="46"/>
      <c r="BS67" s="46"/>
      <c r="BT67" s="46"/>
      <c r="BU67" s="46"/>
      <c r="BV67" s="46"/>
      <c r="BW67" s="46"/>
      <c r="BX67" s="47"/>
      <c r="BY67" s="239">
        <f ca="1">ROUNDDOWN(AG67*(BQ67/100)/1000,0)</f>
        <v>0</v>
      </c>
      <c r="BZ67" s="240"/>
      <c r="CA67" s="240"/>
      <c r="CB67" s="240"/>
      <c r="CC67" s="240"/>
      <c r="CD67" s="240"/>
      <c r="CE67" s="240"/>
      <c r="CF67" s="240"/>
      <c r="CG67" s="240"/>
      <c r="CH67" s="240"/>
      <c r="CI67" s="240"/>
      <c r="CJ67" s="240"/>
      <c r="CK67" s="240"/>
      <c r="CL67" s="240"/>
      <c r="CM67" s="240"/>
      <c r="CN67" s="240"/>
      <c r="CO67" s="240"/>
      <c r="CP67" s="240"/>
      <c r="CQ67" s="240"/>
      <c r="CR67" s="240"/>
      <c r="CS67" s="240"/>
      <c r="CT67" s="240"/>
      <c r="CU67" s="240"/>
      <c r="CV67" s="240"/>
      <c r="CW67" s="240"/>
      <c r="CX67" s="240"/>
      <c r="CY67" s="240"/>
      <c r="CZ67" s="241"/>
      <c r="DA67" s="325">
        <f ca="1">IF(C63="","",INDIRECT("Q料率_業種一括有期・建設!$F$"&amp;B63,TRUE))</f>
        <v>12</v>
      </c>
      <c r="DB67" s="41"/>
      <c r="DC67" s="41"/>
      <c r="DD67" s="41"/>
      <c r="DE67" s="41"/>
      <c r="DF67" s="41"/>
      <c r="DG67" s="41"/>
      <c r="DH67" s="41"/>
      <c r="DI67" s="41"/>
      <c r="DJ67" s="41"/>
      <c r="DK67" s="332"/>
      <c r="DL67" s="332"/>
      <c r="DM67" s="332"/>
      <c r="DN67" s="332"/>
      <c r="DO67" s="332"/>
      <c r="DP67" s="332"/>
      <c r="DQ67" s="332"/>
      <c r="DR67" s="332"/>
      <c r="DS67" s="332"/>
      <c r="DT67" s="332"/>
      <c r="DU67" s="377">
        <f ca="1">ROUNDDOWN(IF(DK67="",BY67*DA67,BY67*DK67),0)</f>
        <v>0</v>
      </c>
      <c r="DV67" s="378"/>
      <c r="DW67" s="378"/>
      <c r="DX67" s="378"/>
      <c r="DY67" s="378"/>
      <c r="DZ67" s="378"/>
      <c r="EA67" s="378"/>
      <c r="EB67" s="378"/>
      <c r="EC67" s="378"/>
      <c r="ED67" s="378"/>
      <c r="EE67" s="378"/>
      <c r="EF67" s="378"/>
      <c r="EG67" s="378"/>
      <c r="EH67" s="378"/>
      <c r="EI67" s="378"/>
      <c r="EJ67" s="378"/>
      <c r="EK67" s="378"/>
      <c r="EL67" s="378"/>
      <c r="EM67" s="378"/>
      <c r="EN67" s="378"/>
      <c r="EO67" s="378"/>
      <c r="EP67" s="378"/>
      <c r="EQ67" s="378"/>
      <c r="ER67" s="378"/>
      <c r="ES67" s="378"/>
      <c r="ET67" s="378"/>
      <c r="EU67" s="378"/>
      <c r="EV67" s="378"/>
      <c r="EW67" s="378"/>
      <c r="EX67" s="378"/>
      <c r="EY67" s="378"/>
      <c r="EZ67" s="378"/>
      <c r="FA67" s="378"/>
      <c r="FB67" s="378"/>
      <c r="FC67" s="378"/>
      <c r="FD67" s="379"/>
      <c r="FE67" s="7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9"/>
    </row>
    <row r="68" spans="1:179" ht="6" customHeight="1" x14ac:dyDescent="0.15">
      <c r="A68" s="18"/>
      <c r="C68" s="446"/>
      <c r="D68" s="447"/>
      <c r="E68" s="447"/>
      <c r="F68" s="448"/>
      <c r="G68" s="455"/>
      <c r="H68" s="456"/>
      <c r="I68" s="456"/>
      <c r="J68" s="457"/>
      <c r="K68" s="289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1"/>
      <c r="AC68" s="345"/>
      <c r="AD68" s="345"/>
      <c r="AE68" s="345"/>
      <c r="AF68" s="346"/>
      <c r="AG68" s="248"/>
      <c r="AH68" s="249"/>
      <c r="AI68" s="249"/>
      <c r="AJ68" s="249"/>
      <c r="AK68" s="249"/>
      <c r="AL68" s="249"/>
      <c r="AM68" s="249"/>
      <c r="AN68" s="249"/>
      <c r="AO68" s="249"/>
      <c r="AP68" s="249"/>
      <c r="AQ68" s="249"/>
      <c r="AR68" s="249"/>
      <c r="AS68" s="249"/>
      <c r="AT68" s="249"/>
      <c r="AU68" s="249"/>
      <c r="AV68" s="249"/>
      <c r="AW68" s="249"/>
      <c r="AX68" s="249"/>
      <c r="AY68" s="249"/>
      <c r="AZ68" s="249"/>
      <c r="BA68" s="249"/>
      <c r="BB68" s="249"/>
      <c r="BC68" s="249"/>
      <c r="BD68" s="249"/>
      <c r="BE68" s="249"/>
      <c r="BF68" s="249"/>
      <c r="BG68" s="249"/>
      <c r="BH68" s="249"/>
      <c r="BI68" s="249"/>
      <c r="BJ68" s="249"/>
      <c r="BK68" s="249"/>
      <c r="BL68" s="249"/>
      <c r="BM68" s="249"/>
      <c r="BN68" s="249"/>
      <c r="BO68" s="249"/>
      <c r="BP68" s="250"/>
      <c r="BQ68" s="38"/>
      <c r="BR68" s="39"/>
      <c r="BS68" s="39"/>
      <c r="BT68" s="39"/>
      <c r="BU68" s="39"/>
      <c r="BV68" s="39"/>
      <c r="BW68" s="39"/>
      <c r="BX68" s="40"/>
      <c r="BY68" s="242"/>
      <c r="BZ68" s="243"/>
      <c r="CA68" s="243"/>
      <c r="CB68" s="243"/>
      <c r="CC68" s="243"/>
      <c r="CD68" s="243"/>
      <c r="CE68" s="243"/>
      <c r="CF68" s="243"/>
      <c r="CG68" s="243"/>
      <c r="CH68" s="243"/>
      <c r="CI68" s="243"/>
      <c r="CJ68" s="243"/>
      <c r="CK68" s="243"/>
      <c r="CL68" s="243"/>
      <c r="CM68" s="243"/>
      <c r="CN68" s="243"/>
      <c r="CO68" s="243"/>
      <c r="CP68" s="243"/>
      <c r="CQ68" s="243"/>
      <c r="CR68" s="243"/>
      <c r="CS68" s="243"/>
      <c r="CT68" s="243"/>
      <c r="CU68" s="243"/>
      <c r="CV68" s="243"/>
      <c r="CW68" s="243"/>
      <c r="CX68" s="243"/>
      <c r="CY68" s="243"/>
      <c r="CZ68" s="244"/>
      <c r="DA68" s="325"/>
      <c r="DB68" s="41"/>
      <c r="DC68" s="41"/>
      <c r="DD68" s="41"/>
      <c r="DE68" s="41"/>
      <c r="DF68" s="41"/>
      <c r="DG68" s="41"/>
      <c r="DH68" s="41"/>
      <c r="DI68" s="41"/>
      <c r="DJ68" s="41"/>
      <c r="DK68" s="332"/>
      <c r="DL68" s="332"/>
      <c r="DM68" s="332"/>
      <c r="DN68" s="332"/>
      <c r="DO68" s="332"/>
      <c r="DP68" s="332"/>
      <c r="DQ68" s="332"/>
      <c r="DR68" s="332"/>
      <c r="DS68" s="332"/>
      <c r="DT68" s="332"/>
      <c r="DU68" s="380"/>
      <c r="DV68" s="381"/>
      <c r="DW68" s="381"/>
      <c r="DX68" s="381"/>
      <c r="DY68" s="381"/>
      <c r="DZ68" s="381"/>
      <c r="EA68" s="381"/>
      <c r="EB68" s="381"/>
      <c r="EC68" s="381"/>
      <c r="ED68" s="381"/>
      <c r="EE68" s="381"/>
      <c r="EF68" s="381"/>
      <c r="EG68" s="381"/>
      <c r="EH68" s="381"/>
      <c r="EI68" s="381"/>
      <c r="EJ68" s="381"/>
      <c r="EK68" s="381"/>
      <c r="EL68" s="381"/>
      <c r="EM68" s="381"/>
      <c r="EN68" s="381"/>
      <c r="EO68" s="381"/>
      <c r="EP68" s="381"/>
      <c r="EQ68" s="381"/>
      <c r="ER68" s="381"/>
      <c r="ES68" s="381"/>
      <c r="ET68" s="381"/>
      <c r="EU68" s="381"/>
      <c r="EV68" s="381"/>
      <c r="EW68" s="381"/>
      <c r="EX68" s="381"/>
      <c r="EY68" s="381"/>
      <c r="EZ68" s="381"/>
      <c r="FA68" s="381"/>
      <c r="FB68" s="381"/>
      <c r="FC68" s="381"/>
      <c r="FD68" s="382"/>
      <c r="FE68" s="488" t="s">
        <v>67</v>
      </c>
      <c r="FF68" s="489"/>
      <c r="FG68" s="489"/>
      <c r="FH68" s="489"/>
      <c r="FI68" s="489"/>
      <c r="FJ68" s="489"/>
      <c r="FK68" s="489"/>
      <c r="FL68" s="489"/>
      <c r="FM68" s="489"/>
      <c r="FN68" s="489"/>
      <c r="FO68" s="489"/>
      <c r="FP68" s="489"/>
      <c r="FQ68" s="489"/>
      <c r="FR68" s="489"/>
      <c r="FS68" s="30"/>
      <c r="FT68" s="30"/>
      <c r="FU68" s="30"/>
      <c r="FV68" s="30"/>
      <c r="FW68" s="30"/>
    </row>
    <row r="69" spans="1:179" ht="6" customHeight="1" x14ac:dyDescent="0.15">
      <c r="A69" s="18"/>
      <c r="C69" s="446"/>
      <c r="D69" s="447"/>
      <c r="E69" s="447"/>
      <c r="F69" s="448"/>
      <c r="G69" s="455"/>
      <c r="H69" s="456"/>
      <c r="I69" s="456"/>
      <c r="J69" s="457"/>
      <c r="K69" s="289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1"/>
      <c r="AC69" s="355" t="s">
        <v>46</v>
      </c>
      <c r="AD69" s="355"/>
      <c r="AE69" s="355"/>
      <c r="AF69" s="356"/>
      <c r="AG69" s="349"/>
      <c r="AH69" s="350"/>
      <c r="AI69" s="350"/>
      <c r="AJ69" s="350"/>
      <c r="AK69" s="350"/>
      <c r="AL69" s="350"/>
      <c r="AM69" s="350"/>
      <c r="AN69" s="350"/>
      <c r="AO69" s="350"/>
      <c r="AP69" s="350"/>
      <c r="AQ69" s="350"/>
      <c r="AR69" s="350"/>
      <c r="AS69" s="350"/>
      <c r="AT69" s="350"/>
      <c r="AU69" s="350"/>
      <c r="AV69" s="350"/>
      <c r="AW69" s="350"/>
      <c r="AX69" s="350"/>
      <c r="AY69" s="350"/>
      <c r="AZ69" s="350"/>
      <c r="BA69" s="350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1"/>
      <c r="BQ69" s="41">
        <f ca="1">IF(C63="","",INDIRECT("Q料率_業種一括有期・建設!$K$"&amp;B63,TRUE))</f>
        <v>23</v>
      </c>
      <c r="BR69" s="41"/>
      <c r="BS69" s="41"/>
      <c r="BT69" s="41"/>
      <c r="BU69" s="41"/>
      <c r="BV69" s="41"/>
      <c r="BW69" s="41"/>
      <c r="BX69" s="41"/>
      <c r="BY69" s="334">
        <f ca="1">ROUNDDOWN(AG69*(BQ69/100)/1000,0)</f>
        <v>0</v>
      </c>
      <c r="BZ69" s="335"/>
      <c r="CA69" s="335"/>
      <c r="CB69" s="335"/>
      <c r="CC69" s="335"/>
      <c r="CD69" s="335"/>
      <c r="CE69" s="335"/>
      <c r="CF69" s="335"/>
      <c r="CG69" s="335"/>
      <c r="CH69" s="335"/>
      <c r="CI69" s="335"/>
      <c r="CJ69" s="335"/>
      <c r="CK69" s="335"/>
      <c r="CL69" s="335"/>
      <c r="CM69" s="335"/>
      <c r="CN69" s="335"/>
      <c r="CO69" s="335"/>
      <c r="CP69" s="335"/>
      <c r="CQ69" s="335"/>
      <c r="CR69" s="335"/>
      <c r="CS69" s="335"/>
      <c r="CT69" s="335"/>
      <c r="CU69" s="335"/>
      <c r="CV69" s="335"/>
      <c r="CW69" s="335"/>
      <c r="CX69" s="335"/>
      <c r="CY69" s="335"/>
      <c r="CZ69" s="336"/>
      <c r="DA69" s="325">
        <f ca="1">IF(C63="","",INDIRECT("Q料率_業種一括有期・建設!$G$"&amp;B63,TRUE))</f>
        <v>12</v>
      </c>
      <c r="DB69" s="41"/>
      <c r="DC69" s="41"/>
      <c r="DD69" s="41"/>
      <c r="DE69" s="41"/>
      <c r="DF69" s="41"/>
      <c r="DG69" s="41"/>
      <c r="DH69" s="41"/>
      <c r="DI69" s="41"/>
      <c r="DJ69" s="41"/>
      <c r="DK69" s="332"/>
      <c r="DL69" s="332"/>
      <c r="DM69" s="332"/>
      <c r="DN69" s="332"/>
      <c r="DO69" s="332"/>
      <c r="DP69" s="332"/>
      <c r="DQ69" s="332"/>
      <c r="DR69" s="332"/>
      <c r="DS69" s="332"/>
      <c r="DT69" s="332"/>
      <c r="DU69" s="78">
        <f ca="1">ROUNDDOWN(IF(DK69="",BY69*DA69,BY69*DK69),0)</f>
        <v>0</v>
      </c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80"/>
      <c r="FE69" s="312"/>
      <c r="FF69" s="272"/>
      <c r="FG69" s="272"/>
      <c r="FH69" s="272"/>
      <c r="FI69" s="272"/>
      <c r="FJ69" s="272"/>
      <c r="FK69" s="272"/>
      <c r="FL69" s="272"/>
      <c r="FM69" s="272"/>
      <c r="FN69" s="272"/>
      <c r="FO69" s="272"/>
      <c r="FP69" s="272"/>
      <c r="FQ69" s="272"/>
      <c r="FR69" s="272"/>
      <c r="FS69" s="30"/>
      <c r="FT69" s="30"/>
      <c r="FU69" s="30"/>
      <c r="FV69" s="30"/>
      <c r="FW69" s="30"/>
    </row>
    <row r="70" spans="1:179" ht="6" customHeight="1" x14ac:dyDescent="0.15">
      <c r="A70" s="18"/>
      <c r="C70" s="449"/>
      <c r="D70" s="450"/>
      <c r="E70" s="450"/>
      <c r="F70" s="451"/>
      <c r="G70" s="455"/>
      <c r="H70" s="456"/>
      <c r="I70" s="456"/>
      <c r="J70" s="457"/>
      <c r="K70" s="292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4"/>
      <c r="AC70" s="355"/>
      <c r="AD70" s="355"/>
      <c r="AE70" s="355"/>
      <c r="AF70" s="356"/>
      <c r="AG70" s="352"/>
      <c r="AH70" s="353"/>
      <c r="AI70" s="353"/>
      <c r="AJ70" s="353"/>
      <c r="AK70" s="353"/>
      <c r="AL70" s="353"/>
      <c r="AM70" s="353"/>
      <c r="AN70" s="353"/>
      <c r="AO70" s="353"/>
      <c r="AP70" s="353"/>
      <c r="AQ70" s="353"/>
      <c r="AR70" s="353"/>
      <c r="AS70" s="353"/>
      <c r="AT70" s="353"/>
      <c r="AU70" s="353"/>
      <c r="AV70" s="353"/>
      <c r="AW70" s="353"/>
      <c r="AX70" s="353"/>
      <c r="AY70" s="353"/>
      <c r="AZ70" s="353"/>
      <c r="BA70" s="353"/>
      <c r="BB70" s="353"/>
      <c r="BC70" s="353"/>
      <c r="BD70" s="353"/>
      <c r="BE70" s="353"/>
      <c r="BF70" s="353"/>
      <c r="BG70" s="353"/>
      <c r="BH70" s="353"/>
      <c r="BI70" s="353"/>
      <c r="BJ70" s="353"/>
      <c r="BK70" s="353"/>
      <c r="BL70" s="353"/>
      <c r="BM70" s="353"/>
      <c r="BN70" s="353"/>
      <c r="BO70" s="353"/>
      <c r="BP70" s="354"/>
      <c r="BQ70" s="41"/>
      <c r="BR70" s="41"/>
      <c r="BS70" s="41"/>
      <c r="BT70" s="41"/>
      <c r="BU70" s="41"/>
      <c r="BV70" s="41"/>
      <c r="BW70" s="41"/>
      <c r="BX70" s="41"/>
      <c r="BY70" s="337"/>
      <c r="BZ70" s="338"/>
      <c r="CA70" s="338"/>
      <c r="CB70" s="338"/>
      <c r="CC70" s="338"/>
      <c r="CD70" s="338"/>
      <c r="CE70" s="338"/>
      <c r="CF70" s="338"/>
      <c r="CG70" s="338"/>
      <c r="CH70" s="338"/>
      <c r="CI70" s="338"/>
      <c r="CJ70" s="338"/>
      <c r="CK70" s="338"/>
      <c r="CL70" s="338"/>
      <c r="CM70" s="338"/>
      <c r="CN70" s="338"/>
      <c r="CO70" s="338"/>
      <c r="CP70" s="338"/>
      <c r="CQ70" s="338"/>
      <c r="CR70" s="338"/>
      <c r="CS70" s="338"/>
      <c r="CT70" s="338"/>
      <c r="CU70" s="338"/>
      <c r="CV70" s="338"/>
      <c r="CW70" s="338"/>
      <c r="CX70" s="338"/>
      <c r="CY70" s="338"/>
      <c r="CZ70" s="339"/>
      <c r="DA70" s="325"/>
      <c r="DB70" s="41"/>
      <c r="DC70" s="41"/>
      <c r="DD70" s="41"/>
      <c r="DE70" s="41"/>
      <c r="DF70" s="41"/>
      <c r="DG70" s="41"/>
      <c r="DH70" s="41"/>
      <c r="DI70" s="41"/>
      <c r="DJ70" s="41"/>
      <c r="DK70" s="332"/>
      <c r="DL70" s="332"/>
      <c r="DM70" s="332"/>
      <c r="DN70" s="332"/>
      <c r="DO70" s="332"/>
      <c r="DP70" s="332"/>
      <c r="DQ70" s="332"/>
      <c r="DR70" s="332"/>
      <c r="DS70" s="332"/>
      <c r="DT70" s="332"/>
      <c r="DU70" s="81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  <c r="EO70" s="82"/>
      <c r="EP70" s="82"/>
      <c r="EQ70" s="82"/>
      <c r="ER70" s="82"/>
      <c r="ES70" s="82"/>
      <c r="ET70" s="82"/>
      <c r="EU70" s="82"/>
      <c r="EV70" s="82"/>
      <c r="EW70" s="82"/>
      <c r="EX70" s="82"/>
      <c r="EY70" s="82"/>
      <c r="EZ70" s="82"/>
      <c r="FA70" s="82"/>
      <c r="FB70" s="82"/>
      <c r="FC70" s="82"/>
      <c r="FD70" s="83"/>
      <c r="FE70" s="530" t="str">
        <f>Q料率_業種率改定履歴!C3</f>
        <v>①平成24年 4月 1日～平成27年 3月31日</v>
      </c>
      <c r="FF70" s="274"/>
      <c r="FG70" s="274"/>
      <c r="FH70" s="274"/>
      <c r="FI70" s="274"/>
      <c r="FJ70" s="274"/>
      <c r="FK70" s="274"/>
      <c r="FL70" s="274"/>
      <c r="FM70" s="274"/>
      <c r="FN70" s="274"/>
      <c r="FO70" s="274"/>
      <c r="FP70" s="274"/>
      <c r="FQ70" s="274"/>
      <c r="FR70" s="274"/>
      <c r="FS70" s="274"/>
      <c r="FT70" s="274"/>
      <c r="FU70" s="274"/>
      <c r="FV70" s="274"/>
      <c r="FW70" s="274"/>
    </row>
    <row r="71" spans="1:179" ht="6" customHeight="1" x14ac:dyDescent="0.15">
      <c r="A71" s="19" t="s">
        <v>63</v>
      </c>
      <c r="B71" s="2">
        <f>MATCH(B72,Q料率_業種一括有期・建設!C1:C10,0)</f>
        <v>8</v>
      </c>
      <c r="C71" s="443" t="s">
        <v>64</v>
      </c>
      <c r="D71" s="444"/>
      <c r="E71" s="444"/>
      <c r="F71" s="445"/>
      <c r="G71" s="455"/>
      <c r="H71" s="456"/>
      <c r="I71" s="456"/>
      <c r="J71" s="457"/>
      <c r="K71" s="461" t="s">
        <v>65</v>
      </c>
      <c r="L71" s="462"/>
      <c r="M71" s="462"/>
      <c r="N71" s="462"/>
      <c r="O71" s="462"/>
      <c r="P71" s="462"/>
      <c r="Q71" s="462"/>
      <c r="R71" s="463"/>
      <c r="S71" s="461" t="s">
        <v>66</v>
      </c>
      <c r="T71" s="462"/>
      <c r="U71" s="462"/>
      <c r="V71" s="462"/>
      <c r="W71" s="462"/>
      <c r="X71" s="462"/>
      <c r="Y71" s="462"/>
      <c r="Z71" s="462"/>
      <c r="AA71" s="462"/>
      <c r="AB71" s="463"/>
      <c r="AC71" s="41" t="s">
        <v>41</v>
      </c>
      <c r="AD71" s="41"/>
      <c r="AE71" s="41"/>
      <c r="AF71" s="42"/>
      <c r="AG71" s="257"/>
      <c r="AH71" s="246"/>
      <c r="AI71" s="246"/>
      <c r="AJ71" s="246"/>
      <c r="AK71" s="246"/>
      <c r="AL71" s="246"/>
      <c r="AM71" s="246"/>
      <c r="AN71" s="246"/>
      <c r="AO71" s="246"/>
      <c r="AP71" s="246"/>
      <c r="AQ71" s="246"/>
      <c r="AR71" s="246"/>
      <c r="AS71" s="246"/>
      <c r="AT71" s="246"/>
      <c r="AU71" s="246"/>
      <c r="AV71" s="246"/>
      <c r="AW71" s="246"/>
      <c r="AX71" s="246"/>
      <c r="AY71" s="246"/>
      <c r="AZ71" s="246"/>
      <c r="BA71" s="246"/>
      <c r="BB71" s="246"/>
      <c r="BC71" s="246"/>
      <c r="BD71" s="246"/>
      <c r="BE71" s="246"/>
      <c r="BF71" s="246"/>
      <c r="BG71" s="246"/>
      <c r="BH71" s="246"/>
      <c r="BI71" s="246"/>
      <c r="BJ71" s="246"/>
      <c r="BK71" s="246"/>
      <c r="BL71" s="246"/>
      <c r="BM71" s="246"/>
      <c r="BN71" s="246"/>
      <c r="BO71" s="246"/>
      <c r="BP71" s="247"/>
      <c r="BQ71" s="45">
        <f ca="1">IF(C71="","",INDIRECT("Q料率_業種一括有期・建設!$H$"&amp;B71,TRUE))</f>
        <v>38</v>
      </c>
      <c r="BR71" s="46"/>
      <c r="BS71" s="46"/>
      <c r="BT71" s="46"/>
      <c r="BU71" s="46"/>
      <c r="BV71" s="46"/>
      <c r="BW71" s="46"/>
      <c r="BX71" s="47"/>
      <c r="BY71" s="326">
        <f ca="1">ROUNDDOWN(AG71*(BQ71/100)/1000,0)</f>
        <v>0</v>
      </c>
      <c r="BZ71" s="327"/>
      <c r="CA71" s="327"/>
      <c r="CB71" s="327"/>
      <c r="CC71" s="327"/>
      <c r="CD71" s="327"/>
      <c r="CE71" s="327"/>
      <c r="CF71" s="327"/>
      <c r="CG71" s="327"/>
      <c r="CH71" s="327"/>
      <c r="CI71" s="327"/>
      <c r="CJ71" s="327"/>
      <c r="CK71" s="327"/>
      <c r="CL71" s="327"/>
      <c r="CM71" s="327"/>
      <c r="CN71" s="327"/>
      <c r="CO71" s="327"/>
      <c r="CP71" s="327"/>
      <c r="CQ71" s="327"/>
      <c r="CR71" s="327"/>
      <c r="CS71" s="327"/>
      <c r="CT71" s="327"/>
      <c r="CU71" s="327"/>
      <c r="CV71" s="327"/>
      <c r="CW71" s="327"/>
      <c r="CX71" s="327"/>
      <c r="CY71" s="327"/>
      <c r="CZ71" s="328"/>
      <c r="DA71" s="325">
        <f ca="1">IF(C71="","",INDIRECT("Q料率_業種一括有期・建設!$D$"&amp;B71,TRUE))</f>
        <v>7.5</v>
      </c>
      <c r="DB71" s="41"/>
      <c r="DC71" s="41"/>
      <c r="DD71" s="41"/>
      <c r="DE71" s="41"/>
      <c r="DF71" s="41"/>
      <c r="DG71" s="41"/>
      <c r="DH71" s="41"/>
      <c r="DI71" s="41"/>
      <c r="DJ71" s="41"/>
      <c r="DK71" s="332"/>
      <c r="DL71" s="332"/>
      <c r="DM71" s="332"/>
      <c r="DN71" s="332"/>
      <c r="DO71" s="332"/>
      <c r="DP71" s="332"/>
      <c r="DQ71" s="332"/>
      <c r="DR71" s="332"/>
      <c r="DS71" s="332"/>
      <c r="DT71" s="332"/>
      <c r="DU71" s="371">
        <f ca="1">ROUNDDOWN(IF(DK71="",BY71*DA71,BY71*DK71),0)</f>
        <v>0</v>
      </c>
      <c r="DV71" s="372"/>
      <c r="DW71" s="372"/>
      <c r="DX71" s="372"/>
      <c r="DY71" s="372"/>
      <c r="DZ71" s="372"/>
      <c r="EA71" s="372"/>
      <c r="EB71" s="372"/>
      <c r="EC71" s="372"/>
      <c r="ED71" s="372"/>
      <c r="EE71" s="372"/>
      <c r="EF71" s="372"/>
      <c r="EG71" s="372"/>
      <c r="EH71" s="372"/>
      <c r="EI71" s="372"/>
      <c r="EJ71" s="372"/>
      <c r="EK71" s="372"/>
      <c r="EL71" s="372"/>
      <c r="EM71" s="372"/>
      <c r="EN71" s="372"/>
      <c r="EO71" s="372"/>
      <c r="EP71" s="372"/>
      <c r="EQ71" s="372"/>
      <c r="ER71" s="372"/>
      <c r="ES71" s="372"/>
      <c r="ET71" s="372"/>
      <c r="EU71" s="372"/>
      <c r="EV71" s="372"/>
      <c r="EW71" s="372"/>
      <c r="EX71" s="372"/>
      <c r="EY71" s="372"/>
      <c r="EZ71" s="372"/>
      <c r="FA71" s="372"/>
      <c r="FB71" s="372"/>
      <c r="FC71" s="372"/>
      <c r="FD71" s="373"/>
      <c r="FE71" s="530"/>
      <c r="FF71" s="274"/>
      <c r="FG71" s="274"/>
      <c r="FH71" s="274"/>
      <c r="FI71" s="274"/>
      <c r="FJ71" s="274"/>
      <c r="FK71" s="274"/>
      <c r="FL71" s="274"/>
      <c r="FM71" s="274"/>
      <c r="FN71" s="274"/>
      <c r="FO71" s="274"/>
      <c r="FP71" s="274"/>
      <c r="FQ71" s="274"/>
      <c r="FR71" s="274"/>
      <c r="FS71" s="274"/>
      <c r="FT71" s="274"/>
      <c r="FU71" s="274"/>
      <c r="FV71" s="274"/>
      <c r="FW71" s="274"/>
    </row>
    <row r="72" spans="1:179" ht="6" customHeight="1" x14ac:dyDescent="0.15">
      <c r="A72" s="18"/>
      <c r="B72" s="27" t="s">
        <v>122</v>
      </c>
      <c r="C72" s="446"/>
      <c r="D72" s="447"/>
      <c r="E72" s="447"/>
      <c r="F72" s="448"/>
      <c r="G72" s="455"/>
      <c r="H72" s="456"/>
      <c r="I72" s="456"/>
      <c r="J72" s="457"/>
      <c r="K72" s="464"/>
      <c r="L72" s="465"/>
      <c r="M72" s="465"/>
      <c r="N72" s="465"/>
      <c r="O72" s="465"/>
      <c r="P72" s="465"/>
      <c r="Q72" s="465"/>
      <c r="R72" s="466"/>
      <c r="S72" s="464"/>
      <c r="T72" s="465"/>
      <c r="U72" s="465"/>
      <c r="V72" s="465"/>
      <c r="W72" s="465"/>
      <c r="X72" s="465"/>
      <c r="Y72" s="465"/>
      <c r="Z72" s="465"/>
      <c r="AA72" s="465"/>
      <c r="AB72" s="466"/>
      <c r="AC72" s="41"/>
      <c r="AD72" s="41"/>
      <c r="AE72" s="41"/>
      <c r="AF72" s="42"/>
      <c r="AG72" s="248"/>
      <c r="AH72" s="249"/>
      <c r="AI72" s="249"/>
      <c r="AJ72" s="249"/>
      <c r="AK72" s="249"/>
      <c r="AL72" s="249"/>
      <c r="AM72" s="249"/>
      <c r="AN72" s="249"/>
      <c r="AO72" s="249"/>
      <c r="AP72" s="249"/>
      <c r="AQ72" s="249"/>
      <c r="AR72" s="249"/>
      <c r="AS72" s="249"/>
      <c r="AT72" s="249"/>
      <c r="AU72" s="249"/>
      <c r="AV72" s="249"/>
      <c r="AW72" s="249"/>
      <c r="AX72" s="249"/>
      <c r="AY72" s="249"/>
      <c r="AZ72" s="249"/>
      <c r="BA72" s="249"/>
      <c r="BB72" s="249"/>
      <c r="BC72" s="249"/>
      <c r="BD72" s="249"/>
      <c r="BE72" s="249"/>
      <c r="BF72" s="249"/>
      <c r="BG72" s="249"/>
      <c r="BH72" s="249"/>
      <c r="BI72" s="249"/>
      <c r="BJ72" s="249"/>
      <c r="BK72" s="249"/>
      <c r="BL72" s="249"/>
      <c r="BM72" s="249"/>
      <c r="BN72" s="249"/>
      <c r="BO72" s="249"/>
      <c r="BP72" s="250"/>
      <c r="BQ72" s="38"/>
      <c r="BR72" s="39"/>
      <c r="BS72" s="39"/>
      <c r="BT72" s="39"/>
      <c r="BU72" s="39"/>
      <c r="BV72" s="39"/>
      <c r="BW72" s="39"/>
      <c r="BX72" s="40"/>
      <c r="BY72" s="329"/>
      <c r="BZ72" s="330"/>
      <c r="CA72" s="330"/>
      <c r="CB72" s="330"/>
      <c r="CC72" s="330"/>
      <c r="CD72" s="330"/>
      <c r="CE72" s="330"/>
      <c r="CF72" s="330"/>
      <c r="CG72" s="330"/>
      <c r="CH72" s="330"/>
      <c r="CI72" s="330"/>
      <c r="CJ72" s="330"/>
      <c r="CK72" s="330"/>
      <c r="CL72" s="330"/>
      <c r="CM72" s="330"/>
      <c r="CN72" s="330"/>
      <c r="CO72" s="330"/>
      <c r="CP72" s="330"/>
      <c r="CQ72" s="330"/>
      <c r="CR72" s="330"/>
      <c r="CS72" s="330"/>
      <c r="CT72" s="330"/>
      <c r="CU72" s="330"/>
      <c r="CV72" s="330"/>
      <c r="CW72" s="330"/>
      <c r="CX72" s="330"/>
      <c r="CY72" s="330"/>
      <c r="CZ72" s="331"/>
      <c r="DA72" s="325"/>
      <c r="DB72" s="41"/>
      <c r="DC72" s="41"/>
      <c r="DD72" s="41"/>
      <c r="DE72" s="41"/>
      <c r="DF72" s="41"/>
      <c r="DG72" s="41"/>
      <c r="DH72" s="41"/>
      <c r="DI72" s="41"/>
      <c r="DJ72" s="41"/>
      <c r="DK72" s="332"/>
      <c r="DL72" s="332"/>
      <c r="DM72" s="332"/>
      <c r="DN72" s="332"/>
      <c r="DO72" s="332"/>
      <c r="DP72" s="332"/>
      <c r="DQ72" s="332"/>
      <c r="DR72" s="332"/>
      <c r="DS72" s="332"/>
      <c r="DT72" s="332"/>
      <c r="DU72" s="374"/>
      <c r="DV72" s="375"/>
      <c r="DW72" s="375"/>
      <c r="DX72" s="375"/>
      <c r="DY72" s="375"/>
      <c r="DZ72" s="375"/>
      <c r="EA72" s="375"/>
      <c r="EB72" s="375"/>
      <c r="EC72" s="375"/>
      <c r="ED72" s="375"/>
      <c r="EE72" s="375"/>
      <c r="EF72" s="375"/>
      <c r="EG72" s="375"/>
      <c r="EH72" s="375"/>
      <c r="EI72" s="375"/>
      <c r="EJ72" s="375"/>
      <c r="EK72" s="375"/>
      <c r="EL72" s="375"/>
      <c r="EM72" s="375"/>
      <c r="EN72" s="375"/>
      <c r="EO72" s="375"/>
      <c r="EP72" s="375"/>
      <c r="EQ72" s="375"/>
      <c r="ER72" s="375"/>
      <c r="ES72" s="375"/>
      <c r="ET72" s="375"/>
      <c r="EU72" s="375"/>
      <c r="EV72" s="375"/>
      <c r="EW72" s="375"/>
      <c r="EX72" s="375"/>
      <c r="EY72" s="375"/>
      <c r="EZ72" s="375"/>
      <c r="FA72" s="375"/>
      <c r="FB72" s="375"/>
      <c r="FC72" s="375"/>
      <c r="FD72" s="376"/>
      <c r="FE72" s="530"/>
      <c r="FF72" s="274"/>
      <c r="FG72" s="274"/>
      <c r="FH72" s="274"/>
      <c r="FI72" s="274"/>
      <c r="FJ72" s="274"/>
      <c r="FK72" s="274"/>
      <c r="FL72" s="274"/>
      <c r="FM72" s="274"/>
      <c r="FN72" s="274"/>
      <c r="FO72" s="274"/>
      <c r="FP72" s="274"/>
      <c r="FQ72" s="274"/>
      <c r="FR72" s="274"/>
      <c r="FS72" s="274"/>
      <c r="FT72" s="274"/>
      <c r="FU72" s="274"/>
      <c r="FV72" s="274"/>
      <c r="FW72" s="274"/>
    </row>
    <row r="73" spans="1:179" ht="6" customHeight="1" x14ac:dyDescent="0.15">
      <c r="A73" s="18"/>
      <c r="C73" s="446"/>
      <c r="D73" s="447"/>
      <c r="E73" s="447"/>
      <c r="F73" s="448"/>
      <c r="G73" s="455"/>
      <c r="H73" s="456"/>
      <c r="I73" s="456"/>
      <c r="J73" s="457"/>
      <c r="K73" s="464"/>
      <c r="L73" s="465"/>
      <c r="M73" s="465"/>
      <c r="N73" s="465"/>
      <c r="O73" s="465"/>
      <c r="P73" s="465"/>
      <c r="Q73" s="465"/>
      <c r="R73" s="466"/>
      <c r="S73" s="464"/>
      <c r="T73" s="465"/>
      <c r="U73" s="465"/>
      <c r="V73" s="465"/>
      <c r="W73" s="465"/>
      <c r="X73" s="465"/>
      <c r="Y73" s="465"/>
      <c r="Z73" s="465"/>
      <c r="AA73" s="465"/>
      <c r="AB73" s="466"/>
      <c r="AC73" s="347" t="s">
        <v>43</v>
      </c>
      <c r="AD73" s="347"/>
      <c r="AE73" s="347"/>
      <c r="AF73" s="348"/>
      <c r="AG73" s="251"/>
      <c r="AH73" s="252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2"/>
      <c r="AU73" s="252"/>
      <c r="AV73" s="252"/>
      <c r="AW73" s="252"/>
      <c r="AX73" s="252"/>
      <c r="AY73" s="252"/>
      <c r="AZ73" s="252"/>
      <c r="BA73" s="252"/>
      <c r="BB73" s="252"/>
      <c r="BC73" s="252"/>
      <c r="BD73" s="252"/>
      <c r="BE73" s="252"/>
      <c r="BF73" s="252"/>
      <c r="BG73" s="252"/>
      <c r="BH73" s="252"/>
      <c r="BI73" s="252"/>
      <c r="BJ73" s="252"/>
      <c r="BK73" s="252"/>
      <c r="BL73" s="252"/>
      <c r="BM73" s="252"/>
      <c r="BN73" s="252"/>
      <c r="BO73" s="252"/>
      <c r="BP73" s="253"/>
      <c r="BQ73" s="45">
        <f ca="1">IF(C71="","",INDIRECT("Q料率_業種一括有期・建設!$I$"&amp;B71,TRUE))</f>
        <v>40</v>
      </c>
      <c r="BR73" s="46"/>
      <c r="BS73" s="46"/>
      <c r="BT73" s="46"/>
      <c r="BU73" s="46"/>
      <c r="BV73" s="46"/>
      <c r="BW73" s="46"/>
      <c r="BX73" s="47"/>
      <c r="BY73" s="313">
        <f ca="1">ROUNDDOWN(AG73*(BQ73/100)/1000,0)</f>
        <v>0</v>
      </c>
      <c r="BZ73" s="314"/>
      <c r="CA73" s="314"/>
      <c r="CB73" s="314"/>
      <c r="CC73" s="314"/>
      <c r="CD73" s="314"/>
      <c r="CE73" s="314"/>
      <c r="CF73" s="314"/>
      <c r="CG73" s="314"/>
      <c r="CH73" s="314"/>
      <c r="CI73" s="314"/>
      <c r="CJ73" s="314"/>
      <c r="CK73" s="314"/>
      <c r="CL73" s="314"/>
      <c r="CM73" s="314"/>
      <c r="CN73" s="314"/>
      <c r="CO73" s="314"/>
      <c r="CP73" s="314"/>
      <c r="CQ73" s="314"/>
      <c r="CR73" s="314"/>
      <c r="CS73" s="314"/>
      <c r="CT73" s="314"/>
      <c r="CU73" s="314"/>
      <c r="CV73" s="314"/>
      <c r="CW73" s="314"/>
      <c r="CX73" s="314"/>
      <c r="CY73" s="314"/>
      <c r="CZ73" s="315"/>
      <c r="DA73" s="325">
        <f ca="1">IF(C71="","",INDIRECT("Q料率_業種一括有期・建設!$E$"&amp;B71,TRUE))</f>
        <v>6.5</v>
      </c>
      <c r="DB73" s="41"/>
      <c r="DC73" s="41"/>
      <c r="DD73" s="41"/>
      <c r="DE73" s="41"/>
      <c r="DF73" s="41"/>
      <c r="DG73" s="41"/>
      <c r="DH73" s="41"/>
      <c r="DI73" s="41"/>
      <c r="DJ73" s="41"/>
      <c r="DK73" s="332"/>
      <c r="DL73" s="332"/>
      <c r="DM73" s="332"/>
      <c r="DN73" s="332"/>
      <c r="DO73" s="332"/>
      <c r="DP73" s="332"/>
      <c r="DQ73" s="332"/>
      <c r="DR73" s="332"/>
      <c r="DS73" s="332"/>
      <c r="DT73" s="332"/>
      <c r="DU73" s="84">
        <f ca="1">ROUNDDOWN(IF(DK73="",BY73*DA73,BY73*DK73),0)</f>
        <v>0</v>
      </c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6"/>
      <c r="FE73" s="530"/>
      <c r="FF73" s="274"/>
      <c r="FG73" s="274"/>
      <c r="FH73" s="274"/>
      <c r="FI73" s="274"/>
      <c r="FJ73" s="274"/>
      <c r="FK73" s="274"/>
      <c r="FL73" s="274"/>
      <c r="FM73" s="274"/>
      <c r="FN73" s="274"/>
      <c r="FO73" s="274"/>
      <c r="FP73" s="274"/>
      <c r="FQ73" s="274"/>
      <c r="FR73" s="274"/>
      <c r="FS73" s="274"/>
      <c r="FT73" s="274"/>
      <c r="FU73" s="274"/>
      <c r="FV73" s="274"/>
      <c r="FW73" s="274"/>
    </row>
    <row r="74" spans="1:179" ht="6" customHeight="1" x14ac:dyDescent="0.15">
      <c r="A74" s="18"/>
      <c r="C74" s="446"/>
      <c r="D74" s="447"/>
      <c r="E74" s="447"/>
      <c r="F74" s="448"/>
      <c r="G74" s="455"/>
      <c r="H74" s="456"/>
      <c r="I74" s="456"/>
      <c r="J74" s="457"/>
      <c r="K74" s="464"/>
      <c r="L74" s="465"/>
      <c r="M74" s="465"/>
      <c r="N74" s="465"/>
      <c r="O74" s="465"/>
      <c r="P74" s="465"/>
      <c r="Q74" s="465"/>
      <c r="R74" s="466"/>
      <c r="S74" s="464"/>
      <c r="T74" s="465"/>
      <c r="U74" s="465"/>
      <c r="V74" s="465"/>
      <c r="W74" s="465"/>
      <c r="X74" s="465"/>
      <c r="Y74" s="465"/>
      <c r="Z74" s="465"/>
      <c r="AA74" s="465"/>
      <c r="AB74" s="466"/>
      <c r="AC74" s="347"/>
      <c r="AD74" s="347"/>
      <c r="AE74" s="347"/>
      <c r="AF74" s="348"/>
      <c r="AG74" s="254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  <c r="AU74" s="255"/>
      <c r="AV74" s="255"/>
      <c r="AW74" s="255"/>
      <c r="AX74" s="255"/>
      <c r="AY74" s="255"/>
      <c r="AZ74" s="255"/>
      <c r="BA74" s="255"/>
      <c r="BB74" s="255"/>
      <c r="BC74" s="255"/>
      <c r="BD74" s="255"/>
      <c r="BE74" s="255"/>
      <c r="BF74" s="255"/>
      <c r="BG74" s="255"/>
      <c r="BH74" s="255"/>
      <c r="BI74" s="255"/>
      <c r="BJ74" s="255"/>
      <c r="BK74" s="255"/>
      <c r="BL74" s="255"/>
      <c r="BM74" s="255"/>
      <c r="BN74" s="255"/>
      <c r="BO74" s="255"/>
      <c r="BP74" s="256"/>
      <c r="BQ74" s="38"/>
      <c r="BR74" s="39"/>
      <c r="BS74" s="39"/>
      <c r="BT74" s="39"/>
      <c r="BU74" s="39"/>
      <c r="BV74" s="39"/>
      <c r="BW74" s="39"/>
      <c r="BX74" s="40"/>
      <c r="BY74" s="316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8"/>
      <c r="DA74" s="325"/>
      <c r="DB74" s="41"/>
      <c r="DC74" s="41"/>
      <c r="DD74" s="41"/>
      <c r="DE74" s="41"/>
      <c r="DF74" s="41"/>
      <c r="DG74" s="41"/>
      <c r="DH74" s="41"/>
      <c r="DI74" s="41"/>
      <c r="DJ74" s="41"/>
      <c r="DK74" s="332"/>
      <c r="DL74" s="332"/>
      <c r="DM74" s="332"/>
      <c r="DN74" s="332"/>
      <c r="DO74" s="332"/>
      <c r="DP74" s="332"/>
      <c r="DQ74" s="332"/>
      <c r="DR74" s="332"/>
      <c r="DS74" s="332"/>
      <c r="DT74" s="332"/>
      <c r="DU74" s="87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9"/>
      <c r="FE74" s="531" t="str">
        <f>Q料率_業種率改定履歴!C4</f>
        <v>②平成27年 4月 1日～平成30年 3月31日</v>
      </c>
      <c r="FF74" s="532"/>
      <c r="FG74" s="532"/>
      <c r="FH74" s="532"/>
      <c r="FI74" s="532"/>
      <c r="FJ74" s="532"/>
      <c r="FK74" s="532"/>
      <c r="FL74" s="532"/>
      <c r="FM74" s="532"/>
      <c r="FN74" s="532"/>
      <c r="FO74" s="532"/>
      <c r="FP74" s="532"/>
      <c r="FQ74" s="532"/>
      <c r="FR74" s="532"/>
      <c r="FS74" s="532"/>
      <c r="FT74" s="532"/>
      <c r="FU74" s="532"/>
      <c r="FV74" s="532"/>
      <c r="FW74" s="532"/>
    </row>
    <row r="75" spans="1:179" ht="6" customHeight="1" x14ac:dyDescent="0.15">
      <c r="A75" s="18"/>
      <c r="C75" s="446"/>
      <c r="D75" s="447"/>
      <c r="E75" s="447"/>
      <c r="F75" s="448"/>
      <c r="G75" s="455"/>
      <c r="H75" s="456"/>
      <c r="I75" s="456"/>
      <c r="J75" s="457"/>
      <c r="K75" s="464"/>
      <c r="L75" s="465"/>
      <c r="M75" s="465"/>
      <c r="N75" s="465"/>
      <c r="O75" s="465"/>
      <c r="P75" s="465"/>
      <c r="Q75" s="465"/>
      <c r="R75" s="466"/>
      <c r="S75" s="464"/>
      <c r="T75" s="465"/>
      <c r="U75" s="465"/>
      <c r="V75" s="465"/>
      <c r="W75" s="465"/>
      <c r="X75" s="465"/>
      <c r="Y75" s="465"/>
      <c r="Z75" s="465"/>
      <c r="AA75" s="465"/>
      <c r="AB75" s="466"/>
      <c r="AC75" s="345" t="s">
        <v>44</v>
      </c>
      <c r="AD75" s="345"/>
      <c r="AE75" s="345"/>
      <c r="AF75" s="346"/>
      <c r="AG75" s="245"/>
      <c r="AH75" s="246"/>
      <c r="AI75" s="246"/>
      <c r="AJ75" s="246"/>
      <c r="AK75" s="246"/>
      <c r="AL75" s="246"/>
      <c r="AM75" s="246"/>
      <c r="AN75" s="246"/>
      <c r="AO75" s="246"/>
      <c r="AP75" s="246"/>
      <c r="AQ75" s="246"/>
      <c r="AR75" s="246"/>
      <c r="AS75" s="246"/>
      <c r="AT75" s="246"/>
      <c r="AU75" s="246"/>
      <c r="AV75" s="246"/>
      <c r="AW75" s="246"/>
      <c r="AX75" s="246"/>
      <c r="AY75" s="246"/>
      <c r="AZ75" s="246"/>
      <c r="BA75" s="246"/>
      <c r="BB75" s="246"/>
      <c r="BC75" s="246"/>
      <c r="BD75" s="246"/>
      <c r="BE75" s="246"/>
      <c r="BF75" s="246"/>
      <c r="BG75" s="246"/>
      <c r="BH75" s="246"/>
      <c r="BI75" s="246"/>
      <c r="BJ75" s="246"/>
      <c r="BK75" s="246"/>
      <c r="BL75" s="246"/>
      <c r="BM75" s="246"/>
      <c r="BN75" s="246"/>
      <c r="BO75" s="246"/>
      <c r="BP75" s="247"/>
      <c r="BQ75" s="45">
        <f ca="1">IF(C71="","",INDIRECT("Q料率_業種一括有期・建設!$J$"&amp;B71,TRUE))</f>
        <v>38</v>
      </c>
      <c r="BR75" s="46"/>
      <c r="BS75" s="46"/>
      <c r="BT75" s="46"/>
      <c r="BU75" s="46"/>
      <c r="BV75" s="46"/>
      <c r="BW75" s="46"/>
      <c r="BX75" s="47"/>
      <c r="BY75" s="239">
        <f ca="1">ROUNDDOWN(AG75*(BQ75/100)/1000,0)</f>
        <v>0</v>
      </c>
      <c r="BZ75" s="240"/>
      <c r="CA75" s="240"/>
      <c r="CB75" s="240"/>
      <c r="CC75" s="240"/>
      <c r="CD75" s="240"/>
      <c r="CE75" s="240"/>
      <c r="CF75" s="240"/>
      <c r="CG75" s="240"/>
      <c r="CH75" s="240"/>
      <c r="CI75" s="240"/>
      <c r="CJ75" s="240"/>
      <c r="CK75" s="240"/>
      <c r="CL75" s="240"/>
      <c r="CM75" s="240"/>
      <c r="CN75" s="240"/>
      <c r="CO75" s="240"/>
      <c r="CP75" s="240"/>
      <c r="CQ75" s="240"/>
      <c r="CR75" s="240"/>
      <c r="CS75" s="240"/>
      <c r="CT75" s="240"/>
      <c r="CU75" s="240"/>
      <c r="CV75" s="240"/>
      <c r="CW75" s="240"/>
      <c r="CX75" s="240"/>
      <c r="CY75" s="240"/>
      <c r="CZ75" s="241"/>
      <c r="DA75" s="325">
        <f ca="1">IF(C71="","",INDIRECT("Q料率_業種一括有期・建設!$F$"&amp;B71,TRUE))</f>
        <v>6.5</v>
      </c>
      <c r="DB75" s="41"/>
      <c r="DC75" s="41"/>
      <c r="DD75" s="41"/>
      <c r="DE75" s="41"/>
      <c r="DF75" s="41"/>
      <c r="DG75" s="41"/>
      <c r="DH75" s="41"/>
      <c r="DI75" s="41"/>
      <c r="DJ75" s="41"/>
      <c r="DK75" s="332"/>
      <c r="DL75" s="332"/>
      <c r="DM75" s="332"/>
      <c r="DN75" s="332"/>
      <c r="DO75" s="332"/>
      <c r="DP75" s="332"/>
      <c r="DQ75" s="332"/>
      <c r="DR75" s="332"/>
      <c r="DS75" s="332"/>
      <c r="DT75" s="332"/>
      <c r="DU75" s="377">
        <f ca="1">ROUNDDOWN(IF(DK75="",BY75*DA75,BY75*DK75),0)</f>
        <v>0</v>
      </c>
      <c r="DV75" s="378"/>
      <c r="DW75" s="378"/>
      <c r="DX75" s="378"/>
      <c r="DY75" s="378"/>
      <c r="DZ75" s="378"/>
      <c r="EA75" s="378"/>
      <c r="EB75" s="378"/>
      <c r="EC75" s="378"/>
      <c r="ED75" s="378"/>
      <c r="EE75" s="378"/>
      <c r="EF75" s="378"/>
      <c r="EG75" s="378"/>
      <c r="EH75" s="378"/>
      <c r="EI75" s="378"/>
      <c r="EJ75" s="378"/>
      <c r="EK75" s="378"/>
      <c r="EL75" s="378"/>
      <c r="EM75" s="378"/>
      <c r="EN75" s="378"/>
      <c r="EO75" s="378"/>
      <c r="EP75" s="378"/>
      <c r="EQ75" s="378"/>
      <c r="ER75" s="378"/>
      <c r="ES75" s="378"/>
      <c r="ET75" s="378"/>
      <c r="EU75" s="378"/>
      <c r="EV75" s="378"/>
      <c r="EW75" s="378"/>
      <c r="EX75" s="378"/>
      <c r="EY75" s="378"/>
      <c r="EZ75" s="378"/>
      <c r="FA75" s="378"/>
      <c r="FB75" s="378"/>
      <c r="FC75" s="378"/>
      <c r="FD75" s="379"/>
      <c r="FE75" s="531"/>
      <c r="FF75" s="532"/>
      <c r="FG75" s="532"/>
      <c r="FH75" s="532"/>
      <c r="FI75" s="532"/>
      <c r="FJ75" s="532"/>
      <c r="FK75" s="532"/>
      <c r="FL75" s="532"/>
      <c r="FM75" s="532"/>
      <c r="FN75" s="532"/>
      <c r="FO75" s="532"/>
      <c r="FP75" s="532"/>
      <c r="FQ75" s="532"/>
      <c r="FR75" s="532"/>
      <c r="FS75" s="532"/>
      <c r="FT75" s="532"/>
      <c r="FU75" s="532"/>
      <c r="FV75" s="532"/>
      <c r="FW75" s="532"/>
    </row>
    <row r="76" spans="1:179" ht="6" customHeight="1" x14ac:dyDescent="0.15">
      <c r="A76" s="18"/>
      <c r="C76" s="446"/>
      <c r="D76" s="447"/>
      <c r="E76" s="447"/>
      <c r="F76" s="448"/>
      <c r="G76" s="455"/>
      <c r="H76" s="456"/>
      <c r="I76" s="456"/>
      <c r="J76" s="457"/>
      <c r="K76" s="464"/>
      <c r="L76" s="465"/>
      <c r="M76" s="465"/>
      <c r="N76" s="465"/>
      <c r="O76" s="465"/>
      <c r="P76" s="465"/>
      <c r="Q76" s="465"/>
      <c r="R76" s="466"/>
      <c r="S76" s="464"/>
      <c r="T76" s="465"/>
      <c r="U76" s="465"/>
      <c r="V76" s="465"/>
      <c r="W76" s="465"/>
      <c r="X76" s="465"/>
      <c r="Y76" s="465"/>
      <c r="Z76" s="465"/>
      <c r="AA76" s="465"/>
      <c r="AB76" s="466"/>
      <c r="AC76" s="345"/>
      <c r="AD76" s="345"/>
      <c r="AE76" s="345"/>
      <c r="AF76" s="346"/>
      <c r="AG76" s="248"/>
      <c r="AH76" s="249"/>
      <c r="AI76" s="249"/>
      <c r="AJ76" s="249"/>
      <c r="AK76" s="249"/>
      <c r="AL76" s="249"/>
      <c r="AM76" s="249"/>
      <c r="AN76" s="249"/>
      <c r="AO76" s="249"/>
      <c r="AP76" s="249"/>
      <c r="AQ76" s="249"/>
      <c r="AR76" s="249"/>
      <c r="AS76" s="249"/>
      <c r="AT76" s="249"/>
      <c r="AU76" s="249"/>
      <c r="AV76" s="249"/>
      <c r="AW76" s="249"/>
      <c r="AX76" s="249"/>
      <c r="AY76" s="249"/>
      <c r="AZ76" s="249"/>
      <c r="BA76" s="249"/>
      <c r="BB76" s="249"/>
      <c r="BC76" s="249"/>
      <c r="BD76" s="249"/>
      <c r="BE76" s="249"/>
      <c r="BF76" s="249"/>
      <c r="BG76" s="249"/>
      <c r="BH76" s="249"/>
      <c r="BI76" s="249"/>
      <c r="BJ76" s="249"/>
      <c r="BK76" s="249"/>
      <c r="BL76" s="249"/>
      <c r="BM76" s="249"/>
      <c r="BN76" s="249"/>
      <c r="BO76" s="249"/>
      <c r="BP76" s="250"/>
      <c r="BQ76" s="38"/>
      <c r="BR76" s="39"/>
      <c r="BS76" s="39"/>
      <c r="BT76" s="39"/>
      <c r="BU76" s="39"/>
      <c r="BV76" s="39"/>
      <c r="BW76" s="39"/>
      <c r="BX76" s="40"/>
      <c r="BY76" s="242"/>
      <c r="BZ76" s="243"/>
      <c r="CA76" s="243"/>
      <c r="CB76" s="243"/>
      <c r="CC76" s="243"/>
      <c r="CD76" s="243"/>
      <c r="CE76" s="243"/>
      <c r="CF76" s="243"/>
      <c r="CG76" s="243"/>
      <c r="CH76" s="243"/>
      <c r="CI76" s="243"/>
      <c r="CJ76" s="243"/>
      <c r="CK76" s="243"/>
      <c r="CL76" s="243"/>
      <c r="CM76" s="243"/>
      <c r="CN76" s="243"/>
      <c r="CO76" s="243"/>
      <c r="CP76" s="243"/>
      <c r="CQ76" s="243"/>
      <c r="CR76" s="243"/>
      <c r="CS76" s="243"/>
      <c r="CT76" s="243"/>
      <c r="CU76" s="243"/>
      <c r="CV76" s="243"/>
      <c r="CW76" s="243"/>
      <c r="CX76" s="243"/>
      <c r="CY76" s="243"/>
      <c r="CZ76" s="244"/>
      <c r="DA76" s="325"/>
      <c r="DB76" s="41"/>
      <c r="DC76" s="41"/>
      <c r="DD76" s="41"/>
      <c r="DE76" s="41"/>
      <c r="DF76" s="41"/>
      <c r="DG76" s="41"/>
      <c r="DH76" s="41"/>
      <c r="DI76" s="41"/>
      <c r="DJ76" s="41"/>
      <c r="DK76" s="332"/>
      <c r="DL76" s="332"/>
      <c r="DM76" s="332"/>
      <c r="DN76" s="332"/>
      <c r="DO76" s="332"/>
      <c r="DP76" s="332"/>
      <c r="DQ76" s="332"/>
      <c r="DR76" s="332"/>
      <c r="DS76" s="332"/>
      <c r="DT76" s="332"/>
      <c r="DU76" s="380"/>
      <c r="DV76" s="381"/>
      <c r="DW76" s="381"/>
      <c r="DX76" s="381"/>
      <c r="DY76" s="381"/>
      <c r="DZ76" s="381"/>
      <c r="EA76" s="381"/>
      <c r="EB76" s="381"/>
      <c r="EC76" s="381"/>
      <c r="ED76" s="381"/>
      <c r="EE76" s="381"/>
      <c r="EF76" s="381"/>
      <c r="EG76" s="381"/>
      <c r="EH76" s="381"/>
      <c r="EI76" s="381"/>
      <c r="EJ76" s="381"/>
      <c r="EK76" s="381"/>
      <c r="EL76" s="381"/>
      <c r="EM76" s="381"/>
      <c r="EN76" s="381"/>
      <c r="EO76" s="381"/>
      <c r="EP76" s="381"/>
      <c r="EQ76" s="381"/>
      <c r="ER76" s="381"/>
      <c r="ES76" s="381"/>
      <c r="ET76" s="381"/>
      <c r="EU76" s="381"/>
      <c r="EV76" s="381"/>
      <c r="EW76" s="381"/>
      <c r="EX76" s="381"/>
      <c r="EY76" s="381"/>
      <c r="EZ76" s="381"/>
      <c r="FA76" s="381"/>
      <c r="FB76" s="381"/>
      <c r="FC76" s="381"/>
      <c r="FD76" s="382"/>
      <c r="FE76" s="531"/>
      <c r="FF76" s="532"/>
      <c r="FG76" s="532"/>
      <c r="FH76" s="532"/>
      <c r="FI76" s="532"/>
      <c r="FJ76" s="532"/>
      <c r="FK76" s="532"/>
      <c r="FL76" s="532"/>
      <c r="FM76" s="532"/>
      <c r="FN76" s="532"/>
      <c r="FO76" s="532"/>
      <c r="FP76" s="532"/>
      <c r="FQ76" s="532"/>
      <c r="FR76" s="532"/>
      <c r="FS76" s="532"/>
      <c r="FT76" s="532"/>
      <c r="FU76" s="532"/>
      <c r="FV76" s="532"/>
      <c r="FW76" s="532"/>
    </row>
    <row r="77" spans="1:179" ht="6" customHeight="1" x14ac:dyDescent="0.15">
      <c r="A77" s="18"/>
      <c r="C77" s="446"/>
      <c r="D77" s="447"/>
      <c r="E77" s="447"/>
      <c r="F77" s="448"/>
      <c r="G77" s="455"/>
      <c r="H77" s="456"/>
      <c r="I77" s="456"/>
      <c r="J77" s="457"/>
      <c r="K77" s="464"/>
      <c r="L77" s="465"/>
      <c r="M77" s="465"/>
      <c r="N77" s="465"/>
      <c r="O77" s="465"/>
      <c r="P77" s="465"/>
      <c r="Q77" s="465"/>
      <c r="R77" s="466"/>
      <c r="S77" s="464"/>
      <c r="T77" s="465"/>
      <c r="U77" s="465"/>
      <c r="V77" s="465"/>
      <c r="W77" s="465"/>
      <c r="X77" s="465"/>
      <c r="Y77" s="465"/>
      <c r="Z77" s="465"/>
      <c r="AA77" s="465"/>
      <c r="AB77" s="466"/>
      <c r="AC77" s="355" t="s">
        <v>46</v>
      </c>
      <c r="AD77" s="355"/>
      <c r="AE77" s="355"/>
      <c r="AF77" s="356"/>
      <c r="AG77" s="349"/>
      <c r="AH77" s="350"/>
      <c r="AI77" s="350"/>
      <c r="AJ77" s="350"/>
      <c r="AK77" s="350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350"/>
      <c r="BO77" s="350"/>
      <c r="BP77" s="351"/>
      <c r="BQ77" s="41">
        <f ca="1">IF(C71="","",INDIRECT("Q料率_業種一括有期・建設!$K$"&amp;B71,TRUE))</f>
        <v>38</v>
      </c>
      <c r="BR77" s="41"/>
      <c r="BS77" s="41"/>
      <c r="BT77" s="41"/>
      <c r="BU77" s="41"/>
      <c r="BV77" s="41"/>
      <c r="BW77" s="41"/>
      <c r="BX77" s="41"/>
      <c r="BY77" s="334">
        <f ca="1">ROUNDDOWN(AG77*(BQ77/100)/1000,0)</f>
        <v>0</v>
      </c>
      <c r="BZ77" s="335"/>
      <c r="CA77" s="335"/>
      <c r="CB77" s="335"/>
      <c r="CC77" s="335"/>
      <c r="CD77" s="335"/>
      <c r="CE77" s="335"/>
      <c r="CF77" s="335"/>
      <c r="CG77" s="335"/>
      <c r="CH77" s="335"/>
      <c r="CI77" s="335"/>
      <c r="CJ77" s="335"/>
      <c r="CK77" s="335"/>
      <c r="CL77" s="335"/>
      <c r="CM77" s="335"/>
      <c r="CN77" s="335"/>
      <c r="CO77" s="335"/>
      <c r="CP77" s="335"/>
      <c r="CQ77" s="335"/>
      <c r="CR77" s="335"/>
      <c r="CS77" s="335"/>
      <c r="CT77" s="335"/>
      <c r="CU77" s="335"/>
      <c r="CV77" s="335"/>
      <c r="CW77" s="335"/>
      <c r="CX77" s="335"/>
      <c r="CY77" s="335"/>
      <c r="CZ77" s="336"/>
      <c r="DA77" s="325">
        <f ca="1">IF(C71="","",INDIRECT("Q料率_業種一括有期・建設!$G$"&amp;B71,TRUE))</f>
        <v>6</v>
      </c>
      <c r="DB77" s="41"/>
      <c r="DC77" s="41"/>
      <c r="DD77" s="41"/>
      <c r="DE77" s="41"/>
      <c r="DF77" s="41"/>
      <c r="DG77" s="41"/>
      <c r="DH77" s="41"/>
      <c r="DI77" s="41"/>
      <c r="DJ77" s="41"/>
      <c r="DK77" s="332"/>
      <c r="DL77" s="332"/>
      <c r="DM77" s="332"/>
      <c r="DN77" s="332"/>
      <c r="DO77" s="332"/>
      <c r="DP77" s="332"/>
      <c r="DQ77" s="332"/>
      <c r="DR77" s="332"/>
      <c r="DS77" s="332"/>
      <c r="DT77" s="332"/>
      <c r="DU77" s="78">
        <f ca="1">ROUNDDOWN(IF(DK77="",BY77*DA77,BY77*DK77),0)</f>
        <v>0</v>
      </c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80"/>
      <c r="FE77" s="531"/>
      <c r="FF77" s="532"/>
      <c r="FG77" s="532"/>
      <c r="FH77" s="532"/>
      <c r="FI77" s="532"/>
      <c r="FJ77" s="532"/>
      <c r="FK77" s="532"/>
      <c r="FL77" s="532"/>
      <c r="FM77" s="532"/>
      <c r="FN77" s="532"/>
      <c r="FO77" s="532"/>
      <c r="FP77" s="532"/>
      <c r="FQ77" s="532"/>
      <c r="FR77" s="532"/>
      <c r="FS77" s="532"/>
      <c r="FT77" s="532"/>
      <c r="FU77" s="532"/>
      <c r="FV77" s="532"/>
      <c r="FW77" s="532"/>
    </row>
    <row r="78" spans="1:179" ht="6" customHeight="1" x14ac:dyDescent="0.15">
      <c r="A78" s="18"/>
      <c r="C78" s="446"/>
      <c r="D78" s="447"/>
      <c r="E78" s="447"/>
      <c r="F78" s="448"/>
      <c r="G78" s="455"/>
      <c r="H78" s="456"/>
      <c r="I78" s="456"/>
      <c r="J78" s="457"/>
      <c r="K78" s="464"/>
      <c r="L78" s="465"/>
      <c r="M78" s="465"/>
      <c r="N78" s="465"/>
      <c r="O78" s="465"/>
      <c r="P78" s="465"/>
      <c r="Q78" s="465"/>
      <c r="R78" s="466"/>
      <c r="S78" s="467"/>
      <c r="T78" s="468"/>
      <c r="U78" s="468"/>
      <c r="V78" s="468"/>
      <c r="W78" s="468"/>
      <c r="X78" s="468"/>
      <c r="Y78" s="468"/>
      <c r="Z78" s="468"/>
      <c r="AA78" s="468"/>
      <c r="AB78" s="469"/>
      <c r="AC78" s="355"/>
      <c r="AD78" s="355"/>
      <c r="AE78" s="355"/>
      <c r="AF78" s="356"/>
      <c r="AG78" s="352"/>
      <c r="AH78" s="353"/>
      <c r="AI78" s="353"/>
      <c r="AJ78" s="353"/>
      <c r="AK78" s="353"/>
      <c r="AL78" s="353"/>
      <c r="AM78" s="353"/>
      <c r="AN78" s="353"/>
      <c r="AO78" s="353"/>
      <c r="AP78" s="353"/>
      <c r="AQ78" s="353"/>
      <c r="AR78" s="353"/>
      <c r="AS78" s="353"/>
      <c r="AT78" s="353"/>
      <c r="AU78" s="353"/>
      <c r="AV78" s="353"/>
      <c r="AW78" s="353"/>
      <c r="AX78" s="353"/>
      <c r="AY78" s="353"/>
      <c r="AZ78" s="353"/>
      <c r="BA78" s="353"/>
      <c r="BB78" s="353"/>
      <c r="BC78" s="353"/>
      <c r="BD78" s="353"/>
      <c r="BE78" s="353"/>
      <c r="BF78" s="353"/>
      <c r="BG78" s="353"/>
      <c r="BH78" s="353"/>
      <c r="BI78" s="353"/>
      <c r="BJ78" s="353"/>
      <c r="BK78" s="353"/>
      <c r="BL78" s="353"/>
      <c r="BM78" s="353"/>
      <c r="BN78" s="353"/>
      <c r="BO78" s="353"/>
      <c r="BP78" s="354"/>
      <c r="BQ78" s="41"/>
      <c r="BR78" s="41"/>
      <c r="BS78" s="41"/>
      <c r="BT78" s="41"/>
      <c r="BU78" s="41"/>
      <c r="BV78" s="41"/>
      <c r="BW78" s="41"/>
      <c r="BX78" s="41"/>
      <c r="BY78" s="337"/>
      <c r="BZ78" s="338"/>
      <c r="CA78" s="338"/>
      <c r="CB78" s="338"/>
      <c r="CC78" s="338"/>
      <c r="CD78" s="338"/>
      <c r="CE78" s="338"/>
      <c r="CF78" s="338"/>
      <c r="CG78" s="338"/>
      <c r="CH78" s="338"/>
      <c r="CI78" s="338"/>
      <c r="CJ78" s="338"/>
      <c r="CK78" s="338"/>
      <c r="CL78" s="338"/>
      <c r="CM78" s="338"/>
      <c r="CN78" s="338"/>
      <c r="CO78" s="338"/>
      <c r="CP78" s="338"/>
      <c r="CQ78" s="338"/>
      <c r="CR78" s="338"/>
      <c r="CS78" s="338"/>
      <c r="CT78" s="338"/>
      <c r="CU78" s="338"/>
      <c r="CV78" s="338"/>
      <c r="CW78" s="338"/>
      <c r="CX78" s="338"/>
      <c r="CY78" s="338"/>
      <c r="CZ78" s="339"/>
      <c r="DA78" s="325"/>
      <c r="DB78" s="41"/>
      <c r="DC78" s="41"/>
      <c r="DD78" s="41"/>
      <c r="DE78" s="41"/>
      <c r="DF78" s="41"/>
      <c r="DG78" s="41"/>
      <c r="DH78" s="41"/>
      <c r="DI78" s="41"/>
      <c r="DJ78" s="41"/>
      <c r="DK78" s="332"/>
      <c r="DL78" s="332"/>
      <c r="DM78" s="332"/>
      <c r="DN78" s="332"/>
      <c r="DO78" s="332"/>
      <c r="DP78" s="332"/>
      <c r="DQ78" s="332"/>
      <c r="DR78" s="332"/>
      <c r="DS78" s="332"/>
      <c r="DT78" s="332"/>
      <c r="DU78" s="81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3"/>
      <c r="FE78" s="533" t="str">
        <f>Q料率_業種率改定履歴!C5</f>
        <v>③平成30年 4月 1日～令和6年 3月31日</v>
      </c>
      <c r="FF78" s="534"/>
      <c r="FG78" s="534"/>
      <c r="FH78" s="534"/>
      <c r="FI78" s="534"/>
      <c r="FJ78" s="534"/>
      <c r="FK78" s="534"/>
      <c r="FL78" s="534"/>
      <c r="FM78" s="534"/>
      <c r="FN78" s="534"/>
      <c r="FO78" s="534"/>
      <c r="FP78" s="534"/>
      <c r="FQ78" s="534"/>
      <c r="FR78" s="534"/>
      <c r="FS78" s="534"/>
      <c r="FT78" s="534"/>
      <c r="FU78" s="534"/>
      <c r="FV78" s="534"/>
      <c r="FW78" s="534"/>
    </row>
    <row r="79" spans="1:179" ht="6" customHeight="1" x14ac:dyDescent="0.15">
      <c r="A79" s="19" t="s">
        <v>68</v>
      </c>
      <c r="B79" s="2">
        <f>MATCH(B80,Q料率_業種一括有期・建設!C1:C10,0)</f>
        <v>9</v>
      </c>
      <c r="C79" s="446"/>
      <c r="D79" s="447"/>
      <c r="E79" s="447"/>
      <c r="F79" s="448"/>
      <c r="G79" s="455"/>
      <c r="H79" s="456"/>
      <c r="I79" s="456"/>
      <c r="J79" s="457"/>
      <c r="K79" s="464"/>
      <c r="L79" s="465"/>
      <c r="M79" s="465"/>
      <c r="N79" s="465"/>
      <c r="O79" s="465"/>
      <c r="P79" s="465"/>
      <c r="Q79" s="465"/>
      <c r="R79" s="466"/>
      <c r="S79" s="286" t="s">
        <v>69</v>
      </c>
      <c r="T79" s="287"/>
      <c r="U79" s="287"/>
      <c r="V79" s="287"/>
      <c r="W79" s="287"/>
      <c r="X79" s="287"/>
      <c r="Y79" s="287"/>
      <c r="Z79" s="287"/>
      <c r="AA79" s="287"/>
      <c r="AB79" s="288"/>
      <c r="AC79" s="41" t="s">
        <v>41</v>
      </c>
      <c r="AD79" s="41"/>
      <c r="AE79" s="41"/>
      <c r="AF79" s="42"/>
      <c r="AG79" s="257"/>
      <c r="AH79" s="246"/>
      <c r="AI79" s="246"/>
      <c r="AJ79" s="246"/>
      <c r="AK79" s="246"/>
      <c r="AL79" s="246"/>
      <c r="AM79" s="246"/>
      <c r="AN79" s="246"/>
      <c r="AO79" s="246"/>
      <c r="AP79" s="246"/>
      <c r="AQ79" s="246"/>
      <c r="AR79" s="246"/>
      <c r="AS79" s="246"/>
      <c r="AT79" s="246"/>
      <c r="AU79" s="246"/>
      <c r="AV79" s="246"/>
      <c r="AW79" s="246"/>
      <c r="AX79" s="246"/>
      <c r="AY79" s="246"/>
      <c r="AZ79" s="246"/>
      <c r="BA79" s="246"/>
      <c r="BB79" s="246"/>
      <c r="BC79" s="246"/>
      <c r="BD79" s="246"/>
      <c r="BE79" s="246"/>
      <c r="BF79" s="246"/>
      <c r="BG79" s="246"/>
      <c r="BH79" s="246"/>
      <c r="BI79" s="246"/>
      <c r="BJ79" s="246"/>
      <c r="BK79" s="246"/>
      <c r="BL79" s="246"/>
      <c r="BM79" s="246"/>
      <c r="BN79" s="246"/>
      <c r="BO79" s="246"/>
      <c r="BP79" s="247"/>
      <c r="BQ79" s="45">
        <f ca="1">IF(C71="","",INDIRECT("Q料率_業種一括有期・建設!$H$"&amp;B79,TRUE))</f>
        <v>21</v>
      </c>
      <c r="BR79" s="46"/>
      <c r="BS79" s="46"/>
      <c r="BT79" s="46"/>
      <c r="BU79" s="46"/>
      <c r="BV79" s="46"/>
      <c r="BW79" s="46"/>
      <c r="BX79" s="47"/>
      <c r="BY79" s="326">
        <f ca="1">ROUNDDOWN(AG79*(BQ79/100)/1000,0)</f>
        <v>0</v>
      </c>
      <c r="BZ79" s="327"/>
      <c r="CA79" s="327"/>
      <c r="CB79" s="327"/>
      <c r="CC79" s="327"/>
      <c r="CD79" s="327"/>
      <c r="CE79" s="327"/>
      <c r="CF79" s="327"/>
      <c r="CG79" s="327"/>
      <c r="CH79" s="327"/>
      <c r="CI79" s="327"/>
      <c r="CJ79" s="327"/>
      <c r="CK79" s="327"/>
      <c r="CL79" s="327"/>
      <c r="CM79" s="327"/>
      <c r="CN79" s="327"/>
      <c r="CO79" s="327"/>
      <c r="CP79" s="327"/>
      <c r="CQ79" s="327"/>
      <c r="CR79" s="327"/>
      <c r="CS79" s="327"/>
      <c r="CT79" s="327"/>
      <c r="CU79" s="327"/>
      <c r="CV79" s="327"/>
      <c r="CW79" s="327"/>
      <c r="CX79" s="327"/>
      <c r="CY79" s="327"/>
      <c r="CZ79" s="328"/>
      <c r="DA79" s="325">
        <f ca="1">IF(C71="","",INDIRECT("Q料率_業種一括有期・建設!$D$"&amp;B79,TRUE))</f>
        <v>7.5</v>
      </c>
      <c r="DB79" s="41"/>
      <c r="DC79" s="41"/>
      <c r="DD79" s="41"/>
      <c r="DE79" s="41"/>
      <c r="DF79" s="41"/>
      <c r="DG79" s="41"/>
      <c r="DH79" s="41"/>
      <c r="DI79" s="41"/>
      <c r="DJ79" s="41"/>
      <c r="DK79" s="332"/>
      <c r="DL79" s="332"/>
      <c r="DM79" s="332"/>
      <c r="DN79" s="332"/>
      <c r="DO79" s="332"/>
      <c r="DP79" s="332"/>
      <c r="DQ79" s="332"/>
      <c r="DR79" s="332"/>
      <c r="DS79" s="332"/>
      <c r="DT79" s="332"/>
      <c r="DU79" s="371">
        <f ca="1">ROUNDDOWN(IF(DK79="",BY79*DA79,BY79*DK79),0)</f>
        <v>0</v>
      </c>
      <c r="DV79" s="372"/>
      <c r="DW79" s="372"/>
      <c r="DX79" s="372"/>
      <c r="DY79" s="372"/>
      <c r="DZ79" s="372"/>
      <c r="EA79" s="372"/>
      <c r="EB79" s="372"/>
      <c r="EC79" s="372"/>
      <c r="ED79" s="372"/>
      <c r="EE79" s="372"/>
      <c r="EF79" s="372"/>
      <c r="EG79" s="372"/>
      <c r="EH79" s="372"/>
      <c r="EI79" s="372"/>
      <c r="EJ79" s="372"/>
      <c r="EK79" s="372"/>
      <c r="EL79" s="372"/>
      <c r="EM79" s="372"/>
      <c r="EN79" s="372"/>
      <c r="EO79" s="372"/>
      <c r="EP79" s="372"/>
      <c r="EQ79" s="372"/>
      <c r="ER79" s="372"/>
      <c r="ES79" s="372"/>
      <c r="ET79" s="372"/>
      <c r="EU79" s="372"/>
      <c r="EV79" s="372"/>
      <c r="EW79" s="372"/>
      <c r="EX79" s="372"/>
      <c r="EY79" s="372"/>
      <c r="EZ79" s="372"/>
      <c r="FA79" s="372"/>
      <c r="FB79" s="372"/>
      <c r="FC79" s="372"/>
      <c r="FD79" s="373"/>
      <c r="FE79" s="533"/>
      <c r="FF79" s="534"/>
      <c r="FG79" s="534"/>
      <c r="FH79" s="534"/>
      <c r="FI79" s="534"/>
      <c r="FJ79" s="534"/>
      <c r="FK79" s="534"/>
      <c r="FL79" s="534"/>
      <c r="FM79" s="534"/>
      <c r="FN79" s="534"/>
      <c r="FO79" s="534"/>
      <c r="FP79" s="534"/>
      <c r="FQ79" s="534"/>
      <c r="FR79" s="534"/>
      <c r="FS79" s="534"/>
      <c r="FT79" s="534"/>
      <c r="FU79" s="534"/>
      <c r="FV79" s="534"/>
      <c r="FW79" s="534"/>
    </row>
    <row r="80" spans="1:179" ht="6" customHeight="1" x14ac:dyDescent="0.15">
      <c r="A80" s="18"/>
      <c r="B80" s="27" t="s">
        <v>123</v>
      </c>
      <c r="C80" s="446"/>
      <c r="D80" s="447"/>
      <c r="E80" s="447"/>
      <c r="F80" s="448"/>
      <c r="G80" s="455"/>
      <c r="H80" s="456"/>
      <c r="I80" s="456"/>
      <c r="J80" s="457"/>
      <c r="K80" s="464"/>
      <c r="L80" s="465"/>
      <c r="M80" s="465"/>
      <c r="N80" s="465"/>
      <c r="O80" s="465"/>
      <c r="P80" s="465"/>
      <c r="Q80" s="465"/>
      <c r="R80" s="466"/>
      <c r="S80" s="289"/>
      <c r="T80" s="290"/>
      <c r="U80" s="290"/>
      <c r="V80" s="290"/>
      <c r="W80" s="290"/>
      <c r="X80" s="290"/>
      <c r="Y80" s="290"/>
      <c r="Z80" s="290"/>
      <c r="AA80" s="290"/>
      <c r="AB80" s="291"/>
      <c r="AC80" s="41"/>
      <c r="AD80" s="41"/>
      <c r="AE80" s="41"/>
      <c r="AF80" s="42"/>
      <c r="AG80" s="248"/>
      <c r="AH80" s="249"/>
      <c r="AI80" s="249"/>
      <c r="AJ80" s="249"/>
      <c r="AK80" s="249"/>
      <c r="AL80" s="249"/>
      <c r="AM80" s="249"/>
      <c r="AN80" s="249"/>
      <c r="AO80" s="249"/>
      <c r="AP80" s="249"/>
      <c r="AQ80" s="249"/>
      <c r="AR80" s="249"/>
      <c r="AS80" s="249"/>
      <c r="AT80" s="249"/>
      <c r="AU80" s="249"/>
      <c r="AV80" s="249"/>
      <c r="AW80" s="249"/>
      <c r="AX80" s="249"/>
      <c r="AY80" s="249"/>
      <c r="AZ80" s="249"/>
      <c r="BA80" s="249"/>
      <c r="BB80" s="249"/>
      <c r="BC80" s="249"/>
      <c r="BD80" s="249"/>
      <c r="BE80" s="249"/>
      <c r="BF80" s="249"/>
      <c r="BG80" s="249"/>
      <c r="BH80" s="249"/>
      <c r="BI80" s="249"/>
      <c r="BJ80" s="249"/>
      <c r="BK80" s="249"/>
      <c r="BL80" s="249"/>
      <c r="BM80" s="249"/>
      <c r="BN80" s="249"/>
      <c r="BO80" s="249"/>
      <c r="BP80" s="250"/>
      <c r="BQ80" s="38"/>
      <c r="BR80" s="39"/>
      <c r="BS80" s="39"/>
      <c r="BT80" s="39"/>
      <c r="BU80" s="39"/>
      <c r="BV80" s="39"/>
      <c r="BW80" s="39"/>
      <c r="BX80" s="40"/>
      <c r="BY80" s="329"/>
      <c r="BZ80" s="330"/>
      <c r="CA80" s="330"/>
      <c r="CB80" s="330"/>
      <c r="CC80" s="330"/>
      <c r="CD80" s="330"/>
      <c r="CE80" s="330"/>
      <c r="CF80" s="330"/>
      <c r="CG80" s="330"/>
      <c r="CH80" s="330"/>
      <c r="CI80" s="330"/>
      <c r="CJ80" s="330"/>
      <c r="CK80" s="330"/>
      <c r="CL80" s="330"/>
      <c r="CM80" s="330"/>
      <c r="CN80" s="330"/>
      <c r="CO80" s="330"/>
      <c r="CP80" s="330"/>
      <c r="CQ80" s="330"/>
      <c r="CR80" s="330"/>
      <c r="CS80" s="330"/>
      <c r="CT80" s="330"/>
      <c r="CU80" s="330"/>
      <c r="CV80" s="330"/>
      <c r="CW80" s="330"/>
      <c r="CX80" s="330"/>
      <c r="CY80" s="330"/>
      <c r="CZ80" s="331"/>
      <c r="DA80" s="325"/>
      <c r="DB80" s="41"/>
      <c r="DC80" s="41"/>
      <c r="DD80" s="41"/>
      <c r="DE80" s="41"/>
      <c r="DF80" s="41"/>
      <c r="DG80" s="41"/>
      <c r="DH80" s="41"/>
      <c r="DI80" s="41"/>
      <c r="DJ80" s="41"/>
      <c r="DK80" s="332"/>
      <c r="DL80" s="332"/>
      <c r="DM80" s="332"/>
      <c r="DN80" s="332"/>
      <c r="DO80" s="332"/>
      <c r="DP80" s="332"/>
      <c r="DQ80" s="332"/>
      <c r="DR80" s="332"/>
      <c r="DS80" s="332"/>
      <c r="DT80" s="332"/>
      <c r="DU80" s="374"/>
      <c r="DV80" s="375"/>
      <c r="DW80" s="375"/>
      <c r="DX80" s="375"/>
      <c r="DY80" s="375"/>
      <c r="DZ80" s="375"/>
      <c r="EA80" s="375"/>
      <c r="EB80" s="375"/>
      <c r="EC80" s="375"/>
      <c r="ED80" s="375"/>
      <c r="EE80" s="375"/>
      <c r="EF80" s="375"/>
      <c r="EG80" s="375"/>
      <c r="EH80" s="375"/>
      <c r="EI80" s="375"/>
      <c r="EJ80" s="375"/>
      <c r="EK80" s="375"/>
      <c r="EL80" s="375"/>
      <c r="EM80" s="375"/>
      <c r="EN80" s="375"/>
      <c r="EO80" s="375"/>
      <c r="EP80" s="375"/>
      <c r="EQ80" s="375"/>
      <c r="ER80" s="375"/>
      <c r="ES80" s="375"/>
      <c r="ET80" s="375"/>
      <c r="EU80" s="375"/>
      <c r="EV80" s="375"/>
      <c r="EW80" s="375"/>
      <c r="EX80" s="375"/>
      <c r="EY80" s="375"/>
      <c r="EZ80" s="375"/>
      <c r="FA80" s="375"/>
      <c r="FB80" s="375"/>
      <c r="FC80" s="375"/>
      <c r="FD80" s="376"/>
      <c r="FE80" s="533"/>
      <c r="FF80" s="534"/>
      <c r="FG80" s="534"/>
      <c r="FH80" s="534"/>
      <c r="FI80" s="534"/>
      <c r="FJ80" s="534"/>
      <c r="FK80" s="534"/>
      <c r="FL80" s="534"/>
      <c r="FM80" s="534"/>
      <c r="FN80" s="534"/>
      <c r="FO80" s="534"/>
      <c r="FP80" s="534"/>
      <c r="FQ80" s="534"/>
      <c r="FR80" s="534"/>
      <c r="FS80" s="534"/>
      <c r="FT80" s="534"/>
      <c r="FU80" s="534"/>
      <c r="FV80" s="534"/>
      <c r="FW80" s="534"/>
    </row>
    <row r="81" spans="1:179" ht="6" customHeight="1" x14ac:dyDescent="0.15">
      <c r="A81" s="18"/>
      <c r="C81" s="446"/>
      <c r="D81" s="447"/>
      <c r="E81" s="447"/>
      <c r="F81" s="448"/>
      <c r="G81" s="455"/>
      <c r="H81" s="456"/>
      <c r="I81" s="456"/>
      <c r="J81" s="457"/>
      <c r="K81" s="464"/>
      <c r="L81" s="465"/>
      <c r="M81" s="465"/>
      <c r="N81" s="465"/>
      <c r="O81" s="465"/>
      <c r="P81" s="465"/>
      <c r="Q81" s="465"/>
      <c r="R81" s="466"/>
      <c r="S81" s="289"/>
      <c r="T81" s="290"/>
      <c r="U81" s="290"/>
      <c r="V81" s="290"/>
      <c r="W81" s="290"/>
      <c r="X81" s="290"/>
      <c r="Y81" s="290"/>
      <c r="Z81" s="290"/>
      <c r="AA81" s="290"/>
      <c r="AB81" s="291"/>
      <c r="AC81" s="347" t="s">
        <v>43</v>
      </c>
      <c r="AD81" s="347"/>
      <c r="AE81" s="347"/>
      <c r="AF81" s="348"/>
      <c r="AG81" s="251"/>
      <c r="AH81" s="252"/>
      <c r="AI81" s="252"/>
      <c r="AJ81" s="252"/>
      <c r="AK81" s="252"/>
      <c r="AL81" s="252"/>
      <c r="AM81" s="252"/>
      <c r="AN81" s="252"/>
      <c r="AO81" s="252"/>
      <c r="AP81" s="252"/>
      <c r="AQ81" s="252"/>
      <c r="AR81" s="252"/>
      <c r="AS81" s="252"/>
      <c r="AT81" s="252"/>
      <c r="AU81" s="252"/>
      <c r="AV81" s="252"/>
      <c r="AW81" s="252"/>
      <c r="AX81" s="252"/>
      <c r="AY81" s="252"/>
      <c r="AZ81" s="252"/>
      <c r="BA81" s="252"/>
      <c r="BB81" s="252"/>
      <c r="BC81" s="252"/>
      <c r="BD81" s="252"/>
      <c r="BE81" s="252"/>
      <c r="BF81" s="252"/>
      <c r="BG81" s="252"/>
      <c r="BH81" s="252"/>
      <c r="BI81" s="252"/>
      <c r="BJ81" s="252"/>
      <c r="BK81" s="252"/>
      <c r="BL81" s="252"/>
      <c r="BM81" s="252"/>
      <c r="BN81" s="252"/>
      <c r="BO81" s="252"/>
      <c r="BP81" s="253"/>
      <c r="BQ81" s="45">
        <f ca="1">IF(C71="","",INDIRECT("Q料率_業種一括有期・建設!$I$"&amp;B79,TRUE))</f>
        <v>22</v>
      </c>
      <c r="BR81" s="46"/>
      <c r="BS81" s="46"/>
      <c r="BT81" s="46"/>
      <c r="BU81" s="46"/>
      <c r="BV81" s="46"/>
      <c r="BW81" s="46"/>
      <c r="BX81" s="47"/>
      <c r="BY81" s="313">
        <f ca="1">ROUNDDOWN(AG81*(BQ81/100)/1000,0)</f>
        <v>0</v>
      </c>
      <c r="BZ81" s="314"/>
      <c r="CA81" s="314"/>
      <c r="CB81" s="314"/>
      <c r="CC81" s="314"/>
      <c r="CD81" s="314"/>
      <c r="CE81" s="314"/>
      <c r="CF81" s="314"/>
      <c r="CG81" s="314"/>
      <c r="CH81" s="314"/>
      <c r="CI81" s="314"/>
      <c r="CJ81" s="314"/>
      <c r="CK81" s="314"/>
      <c r="CL81" s="314"/>
      <c r="CM81" s="314"/>
      <c r="CN81" s="314"/>
      <c r="CO81" s="314"/>
      <c r="CP81" s="314"/>
      <c r="CQ81" s="314"/>
      <c r="CR81" s="314"/>
      <c r="CS81" s="314"/>
      <c r="CT81" s="314"/>
      <c r="CU81" s="314"/>
      <c r="CV81" s="314"/>
      <c r="CW81" s="314"/>
      <c r="CX81" s="314"/>
      <c r="CY81" s="314"/>
      <c r="CZ81" s="315"/>
      <c r="DA81" s="325">
        <f ca="1">IF(C71="","",INDIRECT("Q料率_業種一括有期・建設!$E$"&amp;B79,TRUE))</f>
        <v>6.5</v>
      </c>
      <c r="DB81" s="41"/>
      <c r="DC81" s="41"/>
      <c r="DD81" s="41"/>
      <c r="DE81" s="41"/>
      <c r="DF81" s="41"/>
      <c r="DG81" s="41"/>
      <c r="DH81" s="41"/>
      <c r="DI81" s="41"/>
      <c r="DJ81" s="41"/>
      <c r="DK81" s="332"/>
      <c r="DL81" s="332"/>
      <c r="DM81" s="332"/>
      <c r="DN81" s="332"/>
      <c r="DO81" s="332"/>
      <c r="DP81" s="332"/>
      <c r="DQ81" s="332"/>
      <c r="DR81" s="332"/>
      <c r="DS81" s="332"/>
      <c r="DT81" s="332"/>
      <c r="DU81" s="84">
        <f ca="1">ROUNDDOWN(IF(DK81="",BY81*DA81,BY81*DK81),0)</f>
        <v>0</v>
      </c>
      <c r="DV81" s="85"/>
      <c r="DW81" s="85"/>
      <c r="DX81" s="85"/>
      <c r="DY81" s="85"/>
      <c r="DZ81" s="85"/>
      <c r="EA81" s="85"/>
      <c r="EB81" s="85"/>
      <c r="EC81" s="85"/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5"/>
      <c r="EO81" s="85"/>
      <c r="EP81" s="85"/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85"/>
      <c r="FB81" s="85"/>
      <c r="FC81" s="85"/>
      <c r="FD81" s="86"/>
      <c r="FE81" s="533"/>
      <c r="FF81" s="534"/>
      <c r="FG81" s="534"/>
      <c r="FH81" s="534"/>
      <c r="FI81" s="534"/>
      <c r="FJ81" s="534"/>
      <c r="FK81" s="534"/>
      <c r="FL81" s="534"/>
      <c r="FM81" s="534"/>
      <c r="FN81" s="534"/>
      <c r="FO81" s="534"/>
      <c r="FP81" s="534"/>
      <c r="FQ81" s="534"/>
      <c r="FR81" s="534"/>
      <c r="FS81" s="534"/>
      <c r="FT81" s="534"/>
      <c r="FU81" s="534"/>
      <c r="FV81" s="534"/>
      <c r="FW81" s="534"/>
    </row>
    <row r="82" spans="1:179" ht="6" customHeight="1" x14ac:dyDescent="0.15">
      <c r="A82" s="18"/>
      <c r="C82" s="446"/>
      <c r="D82" s="447"/>
      <c r="E82" s="447"/>
      <c r="F82" s="448"/>
      <c r="G82" s="455"/>
      <c r="H82" s="456"/>
      <c r="I82" s="456"/>
      <c r="J82" s="457"/>
      <c r="K82" s="464"/>
      <c r="L82" s="465"/>
      <c r="M82" s="465"/>
      <c r="N82" s="465"/>
      <c r="O82" s="465"/>
      <c r="P82" s="465"/>
      <c r="Q82" s="465"/>
      <c r="R82" s="466"/>
      <c r="S82" s="289"/>
      <c r="T82" s="290"/>
      <c r="U82" s="290"/>
      <c r="V82" s="290"/>
      <c r="W82" s="290"/>
      <c r="X82" s="290"/>
      <c r="Y82" s="290"/>
      <c r="Z82" s="290"/>
      <c r="AA82" s="290"/>
      <c r="AB82" s="291"/>
      <c r="AC82" s="347"/>
      <c r="AD82" s="347"/>
      <c r="AE82" s="347"/>
      <c r="AF82" s="348"/>
      <c r="AG82" s="254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255"/>
      <c r="BD82" s="255"/>
      <c r="BE82" s="255"/>
      <c r="BF82" s="255"/>
      <c r="BG82" s="255"/>
      <c r="BH82" s="255"/>
      <c r="BI82" s="255"/>
      <c r="BJ82" s="255"/>
      <c r="BK82" s="255"/>
      <c r="BL82" s="255"/>
      <c r="BM82" s="255"/>
      <c r="BN82" s="255"/>
      <c r="BO82" s="255"/>
      <c r="BP82" s="256"/>
      <c r="BQ82" s="38"/>
      <c r="BR82" s="39"/>
      <c r="BS82" s="39"/>
      <c r="BT82" s="39"/>
      <c r="BU82" s="39"/>
      <c r="BV82" s="39"/>
      <c r="BW82" s="39"/>
      <c r="BX82" s="40"/>
      <c r="BY82" s="316"/>
      <c r="BZ82" s="317"/>
      <c r="CA82" s="317"/>
      <c r="CB82" s="317"/>
      <c r="CC82" s="317"/>
      <c r="CD82" s="317"/>
      <c r="CE82" s="317"/>
      <c r="CF82" s="317"/>
      <c r="CG82" s="317"/>
      <c r="CH82" s="317"/>
      <c r="CI82" s="317"/>
      <c r="CJ82" s="317"/>
      <c r="CK82" s="317"/>
      <c r="CL82" s="317"/>
      <c r="CM82" s="317"/>
      <c r="CN82" s="317"/>
      <c r="CO82" s="317"/>
      <c r="CP82" s="317"/>
      <c r="CQ82" s="317"/>
      <c r="CR82" s="317"/>
      <c r="CS82" s="317"/>
      <c r="CT82" s="317"/>
      <c r="CU82" s="317"/>
      <c r="CV82" s="317"/>
      <c r="CW82" s="317"/>
      <c r="CX82" s="317"/>
      <c r="CY82" s="317"/>
      <c r="CZ82" s="318"/>
      <c r="DA82" s="325"/>
      <c r="DB82" s="41"/>
      <c r="DC82" s="41"/>
      <c r="DD82" s="41"/>
      <c r="DE82" s="41"/>
      <c r="DF82" s="41"/>
      <c r="DG82" s="41"/>
      <c r="DH82" s="41"/>
      <c r="DI82" s="41"/>
      <c r="DJ82" s="41"/>
      <c r="DK82" s="332"/>
      <c r="DL82" s="332"/>
      <c r="DM82" s="332"/>
      <c r="DN82" s="332"/>
      <c r="DO82" s="332"/>
      <c r="DP82" s="332"/>
      <c r="DQ82" s="332"/>
      <c r="DR82" s="332"/>
      <c r="DS82" s="332"/>
      <c r="DT82" s="332"/>
      <c r="DU82" s="87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  <c r="EL82" s="88"/>
      <c r="EM82" s="88"/>
      <c r="EN82" s="88"/>
      <c r="EO82" s="88"/>
      <c r="EP82" s="88"/>
      <c r="EQ82" s="88"/>
      <c r="ER82" s="88"/>
      <c r="ES82" s="88"/>
      <c r="ET82" s="88"/>
      <c r="EU82" s="88"/>
      <c r="EV82" s="88"/>
      <c r="EW82" s="88"/>
      <c r="EX82" s="88"/>
      <c r="EY82" s="88"/>
      <c r="EZ82" s="88"/>
      <c r="FA82" s="88"/>
      <c r="FB82" s="88"/>
      <c r="FC82" s="88"/>
      <c r="FD82" s="89"/>
      <c r="FE82" s="517" t="str">
        <f>Q料率_業種率改定履歴!C6</f>
        <v>④令和6年 4月 1日～</v>
      </c>
      <c r="FF82" s="518"/>
      <c r="FG82" s="518"/>
      <c r="FH82" s="518"/>
      <c r="FI82" s="518"/>
      <c r="FJ82" s="518"/>
      <c r="FK82" s="518"/>
      <c r="FL82" s="518"/>
      <c r="FM82" s="518"/>
      <c r="FN82" s="518"/>
      <c r="FO82" s="518"/>
      <c r="FP82" s="518"/>
      <c r="FQ82" s="518"/>
      <c r="FR82" s="518"/>
      <c r="FS82" s="518"/>
      <c r="FT82" s="518"/>
      <c r="FU82" s="518"/>
      <c r="FV82" s="518"/>
      <c r="FW82" s="518"/>
    </row>
    <row r="83" spans="1:179" ht="6" customHeight="1" x14ac:dyDescent="0.15">
      <c r="A83" s="18"/>
      <c r="C83" s="446"/>
      <c r="D83" s="447"/>
      <c r="E83" s="447"/>
      <c r="F83" s="448"/>
      <c r="G83" s="455"/>
      <c r="H83" s="456"/>
      <c r="I83" s="456"/>
      <c r="J83" s="457"/>
      <c r="K83" s="464"/>
      <c r="L83" s="465"/>
      <c r="M83" s="465"/>
      <c r="N83" s="465"/>
      <c r="O83" s="465"/>
      <c r="P83" s="465"/>
      <c r="Q83" s="465"/>
      <c r="R83" s="466"/>
      <c r="S83" s="289"/>
      <c r="T83" s="290"/>
      <c r="U83" s="290"/>
      <c r="V83" s="290"/>
      <c r="W83" s="290"/>
      <c r="X83" s="290"/>
      <c r="Y83" s="290"/>
      <c r="Z83" s="290"/>
      <c r="AA83" s="290"/>
      <c r="AB83" s="291"/>
      <c r="AC83" s="345" t="s">
        <v>44</v>
      </c>
      <c r="AD83" s="345"/>
      <c r="AE83" s="345"/>
      <c r="AF83" s="346"/>
      <c r="AG83" s="245"/>
      <c r="AH83" s="246"/>
      <c r="AI83" s="246"/>
      <c r="AJ83" s="246"/>
      <c r="AK83" s="246"/>
      <c r="AL83" s="246"/>
      <c r="AM83" s="246"/>
      <c r="AN83" s="246"/>
      <c r="AO83" s="246"/>
      <c r="AP83" s="246"/>
      <c r="AQ83" s="246"/>
      <c r="AR83" s="246"/>
      <c r="AS83" s="246"/>
      <c r="AT83" s="246"/>
      <c r="AU83" s="246"/>
      <c r="AV83" s="246"/>
      <c r="AW83" s="246"/>
      <c r="AX83" s="246"/>
      <c r="AY83" s="246"/>
      <c r="AZ83" s="246"/>
      <c r="BA83" s="246"/>
      <c r="BB83" s="246"/>
      <c r="BC83" s="246"/>
      <c r="BD83" s="246"/>
      <c r="BE83" s="246"/>
      <c r="BF83" s="246"/>
      <c r="BG83" s="246"/>
      <c r="BH83" s="246"/>
      <c r="BI83" s="246"/>
      <c r="BJ83" s="246"/>
      <c r="BK83" s="246"/>
      <c r="BL83" s="246"/>
      <c r="BM83" s="246"/>
      <c r="BN83" s="246"/>
      <c r="BO83" s="246"/>
      <c r="BP83" s="247"/>
      <c r="BQ83" s="45">
        <f ca="1">IF(C71="","",INDIRECT("Q料率_業種一括有期・建設!$J$"&amp;B79,TRUE))</f>
        <v>21</v>
      </c>
      <c r="BR83" s="46"/>
      <c r="BS83" s="46"/>
      <c r="BT83" s="46"/>
      <c r="BU83" s="46"/>
      <c r="BV83" s="46"/>
      <c r="BW83" s="46"/>
      <c r="BX83" s="47"/>
      <c r="BY83" s="239">
        <f ca="1">ROUNDDOWN(AG83*(BQ83/100)/1000,0)</f>
        <v>0</v>
      </c>
      <c r="BZ83" s="240"/>
      <c r="CA83" s="240"/>
      <c r="CB83" s="240"/>
      <c r="CC83" s="240"/>
      <c r="CD83" s="240"/>
      <c r="CE83" s="240"/>
      <c r="CF83" s="240"/>
      <c r="CG83" s="240"/>
      <c r="CH83" s="240"/>
      <c r="CI83" s="240"/>
      <c r="CJ83" s="240"/>
      <c r="CK83" s="240"/>
      <c r="CL83" s="240"/>
      <c r="CM83" s="240"/>
      <c r="CN83" s="240"/>
      <c r="CO83" s="240"/>
      <c r="CP83" s="240"/>
      <c r="CQ83" s="240"/>
      <c r="CR83" s="240"/>
      <c r="CS83" s="240"/>
      <c r="CT83" s="240"/>
      <c r="CU83" s="240"/>
      <c r="CV83" s="240"/>
      <c r="CW83" s="240"/>
      <c r="CX83" s="240"/>
      <c r="CY83" s="240"/>
      <c r="CZ83" s="241"/>
      <c r="DA83" s="325">
        <f ca="1">IF(C71="","",INDIRECT("Q料率_業種一括有期・建設!$F$"&amp;B79,TRUE))</f>
        <v>6.5</v>
      </c>
      <c r="DB83" s="41"/>
      <c r="DC83" s="41"/>
      <c r="DD83" s="41"/>
      <c r="DE83" s="41"/>
      <c r="DF83" s="41"/>
      <c r="DG83" s="41"/>
      <c r="DH83" s="41"/>
      <c r="DI83" s="41"/>
      <c r="DJ83" s="41"/>
      <c r="DK83" s="332"/>
      <c r="DL83" s="332"/>
      <c r="DM83" s="332"/>
      <c r="DN83" s="332"/>
      <c r="DO83" s="332"/>
      <c r="DP83" s="332"/>
      <c r="DQ83" s="332"/>
      <c r="DR83" s="332"/>
      <c r="DS83" s="332"/>
      <c r="DT83" s="332"/>
      <c r="DU83" s="377">
        <f ca="1">ROUNDDOWN(IF(DK83="",BY83*DA83,BY83*DK83),0)</f>
        <v>0</v>
      </c>
      <c r="DV83" s="378"/>
      <c r="DW83" s="378"/>
      <c r="DX83" s="378"/>
      <c r="DY83" s="378"/>
      <c r="DZ83" s="378"/>
      <c r="EA83" s="378"/>
      <c r="EB83" s="378"/>
      <c r="EC83" s="378"/>
      <c r="ED83" s="378"/>
      <c r="EE83" s="378"/>
      <c r="EF83" s="378"/>
      <c r="EG83" s="378"/>
      <c r="EH83" s="378"/>
      <c r="EI83" s="378"/>
      <c r="EJ83" s="378"/>
      <c r="EK83" s="378"/>
      <c r="EL83" s="378"/>
      <c r="EM83" s="378"/>
      <c r="EN83" s="378"/>
      <c r="EO83" s="378"/>
      <c r="EP83" s="378"/>
      <c r="EQ83" s="378"/>
      <c r="ER83" s="378"/>
      <c r="ES83" s="378"/>
      <c r="ET83" s="378"/>
      <c r="EU83" s="378"/>
      <c r="EV83" s="378"/>
      <c r="EW83" s="378"/>
      <c r="EX83" s="378"/>
      <c r="EY83" s="378"/>
      <c r="EZ83" s="378"/>
      <c r="FA83" s="378"/>
      <c r="FB83" s="378"/>
      <c r="FC83" s="378"/>
      <c r="FD83" s="379"/>
      <c r="FE83" s="517"/>
      <c r="FF83" s="518"/>
      <c r="FG83" s="518"/>
      <c r="FH83" s="518"/>
      <c r="FI83" s="518"/>
      <c r="FJ83" s="518"/>
      <c r="FK83" s="518"/>
      <c r="FL83" s="518"/>
      <c r="FM83" s="518"/>
      <c r="FN83" s="518"/>
      <c r="FO83" s="518"/>
      <c r="FP83" s="518"/>
      <c r="FQ83" s="518"/>
      <c r="FR83" s="518"/>
      <c r="FS83" s="518"/>
      <c r="FT83" s="518"/>
      <c r="FU83" s="518"/>
      <c r="FV83" s="518"/>
      <c r="FW83" s="518"/>
    </row>
    <row r="84" spans="1:179" ht="6" customHeight="1" x14ac:dyDescent="0.15">
      <c r="A84" s="18"/>
      <c r="C84" s="446"/>
      <c r="D84" s="447"/>
      <c r="E84" s="447"/>
      <c r="F84" s="448"/>
      <c r="G84" s="455"/>
      <c r="H84" s="456"/>
      <c r="I84" s="456"/>
      <c r="J84" s="457"/>
      <c r="K84" s="464"/>
      <c r="L84" s="465"/>
      <c r="M84" s="465"/>
      <c r="N84" s="465"/>
      <c r="O84" s="465"/>
      <c r="P84" s="465"/>
      <c r="Q84" s="465"/>
      <c r="R84" s="466"/>
      <c r="S84" s="289"/>
      <c r="T84" s="290"/>
      <c r="U84" s="290"/>
      <c r="V84" s="290"/>
      <c r="W84" s="290"/>
      <c r="X84" s="290"/>
      <c r="Y84" s="290"/>
      <c r="Z84" s="290"/>
      <c r="AA84" s="290"/>
      <c r="AB84" s="291"/>
      <c r="AC84" s="345"/>
      <c r="AD84" s="345"/>
      <c r="AE84" s="345"/>
      <c r="AF84" s="346"/>
      <c r="AG84" s="248"/>
      <c r="AH84" s="249"/>
      <c r="AI84" s="249"/>
      <c r="AJ84" s="249"/>
      <c r="AK84" s="249"/>
      <c r="AL84" s="249"/>
      <c r="AM84" s="249"/>
      <c r="AN84" s="249"/>
      <c r="AO84" s="249"/>
      <c r="AP84" s="249"/>
      <c r="AQ84" s="249"/>
      <c r="AR84" s="249"/>
      <c r="AS84" s="249"/>
      <c r="AT84" s="249"/>
      <c r="AU84" s="249"/>
      <c r="AV84" s="249"/>
      <c r="AW84" s="249"/>
      <c r="AX84" s="249"/>
      <c r="AY84" s="249"/>
      <c r="AZ84" s="249"/>
      <c r="BA84" s="249"/>
      <c r="BB84" s="249"/>
      <c r="BC84" s="249"/>
      <c r="BD84" s="249"/>
      <c r="BE84" s="249"/>
      <c r="BF84" s="249"/>
      <c r="BG84" s="249"/>
      <c r="BH84" s="249"/>
      <c r="BI84" s="249"/>
      <c r="BJ84" s="249"/>
      <c r="BK84" s="249"/>
      <c r="BL84" s="249"/>
      <c r="BM84" s="249"/>
      <c r="BN84" s="249"/>
      <c r="BO84" s="249"/>
      <c r="BP84" s="250"/>
      <c r="BQ84" s="38"/>
      <c r="BR84" s="39"/>
      <c r="BS84" s="39"/>
      <c r="BT84" s="39"/>
      <c r="BU84" s="39"/>
      <c r="BV84" s="39"/>
      <c r="BW84" s="39"/>
      <c r="BX84" s="40"/>
      <c r="BY84" s="242"/>
      <c r="BZ84" s="243"/>
      <c r="CA84" s="243"/>
      <c r="CB84" s="243"/>
      <c r="CC84" s="243"/>
      <c r="CD84" s="243"/>
      <c r="CE84" s="243"/>
      <c r="CF84" s="243"/>
      <c r="CG84" s="243"/>
      <c r="CH84" s="243"/>
      <c r="CI84" s="243"/>
      <c r="CJ84" s="243"/>
      <c r="CK84" s="243"/>
      <c r="CL84" s="243"/>
      <c r="CM84" s="243"/>
      <c r="CN84" s="243"/>
      <c r="CO84" s="243"/>
      <c r="CP84" s="243"/>
      <c r="CQ84" s="243"/>
      <c r="CR84" s="243"/>
      <c r="CS84" s="243"/>
      <c r="CT84" s="243"/>
      <c r="CU84" s="243"/>
      <c r="CV84" s="243"/>
      <c r="CW84" s="243"/>
      <c r="CX84" s="243"/>
      <c r="CY84" s="243"/>
      <c r="CZ84" s="244"/>
      <c r="DA84" s="325"/>
      <c r="DB84" s="41"/>
      <c r="DC84" s="41"/>
      <c r="DD84" s="41"/>
      <c r="DE84" s="41"/>
      <c r="DF84" s="41"/>
      <c r="DG84" s="41"/>
      <c r="DH84" s="41"/>
      <c r="DI84" s="41"/>
      <c r="DJ84" s="41"/>
      <c r="DK84" s="332"/>
      <c r="DL84" s="332"/>
      <c r="DM84" s="332"/>
      <c r="DN84" s="332"/>
      <c r="DO84" s="332"/>
      <c r="DP84" s="332"/>
      <c r="DQ84" s="332"/>
      <c r="DR84" s="332"/>
      <c r="DS84" s="332"/>
      <c r="DT84" s="332"/>
      <c r="DU84" s="380"/>
      <c r="DV84" s="381"/>
      <c r="DW84" s="381"/>
      <c r="DX84" s="381"/>
      <c r="DY84" s="381"/>
      <c r="DZ84" s="381"/>
      <c r="EA84" s="381"/>
      <c r="EB84" s="381"/>
      <c r="EC84" s="381"/>
      <c r="ED84" s="381"/>
      <c r="EE84" s="381"/>
      <c r="EF84" s="381"/>
      <c r="EG84" s="381"/>
      <c r="EH84" s="381"/>
      <c r="EI84" s="381"/>
      <c r="EJ84" s="381"/>
      <c r="EK84" s="381"/>
      <c r="EL84" s="381"/>
      <c r="EM84" s="381"/>
      <c r="EN84" s="381"/>
      <c r="EO84" s="381"/>
      <c r="EP84" s="381"/>
      <c r="EQ84" s="381"/>
      <c r="ER84" s="381"/>
      <c r="ES84" s="381"/>
      <c r="ET84" s="381"/>
      <c r="EU84" s="381"/>
      <c r="EV84" s="381"/>
      <c r="EW84" s="381"/>
      <c r="EX84" s="381"/>
      <c r="EY84" s="381"/>
      <c r="EZ84" s="381"/>
      <c r="FA84" s="381"/>
      <c r="FB84" s="381"/>
      <c r="FC84" s="381"/>
      <c r="FD84" s="382"/>
      <c r="FE84" s="517"/>
      <c r="FF84" s="518"/>
      <c r="FG84" s="518"/>
      <c r="FH84" s="518"/>
      <c r="FI84" s="518"/>
      <c r="FJ84" s="518"/>
      <c r="FK84" s="518"/>
      <c r="FL84" s="518"/>
      <c r="FM84" s="518"/>
      <c r="FN84" s="518"/>
      <c r="FO84" s="518"/>
      <c r="FP84" s="518"/>
      <c r="FQ84" s="518"/>
      <c r="FR84" s="518"/>
      <c r="FS84" s="518"/>
      <c r="FT84" s="518"/>
      <c r="FU84" s="518"/>
      <c r="FV84" s="518"/>
      <c r="FW84" s="518"/>
    </row>
    <row r="85" spans="1:179" ht="6" customHeight="1" x14ac:dyDescent="0.15">
      <c r="A85" s="18"/>
      <c r="C85" s="446"/>
      <c r="D85" s="447"/>
      <c r="E85" s="447"/>
      <c r="F85" s="448"/>
      <c r="G85" s="455"/>
      <c r="H85" s="456"/>
      <c r="I85" s="456"/>
      <c r="J85" s="457"/>
      <c r="K85" s="464"/>
      <c r="L85" s="465"/>
      <c r="M85" s="465"/>
      <c r="N85" s="465"/>
      <c r="O85" s="465"/>
      <c r="P85" s="465"/>
      <c r="Q85" s="465"/>
      <c r="R85" s="466"/>
      <c r="S85" s="289"/>
      <c r="T85" s="290"/>
      <c r="U85" s="290"/>
      <c r="V85" s="290"/>
      <c r="W85" s="290"/>
      <c r="X85" s="290"/>
      <c r="Y85" s="290"/>
      <c r="Z85" s="290"/>
      <c r="AA85" s="290"/>
      <c r="AB85" s="291"/>
      <c r="AC85" s="355" t="s">
        <v>46</v>
      </c>
      <c r="AD85" s="355"/>
      <c r="AE85" s="355"/>
      <c r="AF85" s="356"/>
      <c r="AG85" s="349"/>
      <c r="AH85" s="350"/>
      <c r="AI85" s="350"/>
      <c r="AJ85" s="350"/>
      <c r="AK85" s="350"/>
      <c r="AL85" s="350"/>
      <c r="AM85" s="350"/>
      <c r="AN85" s="350"/>
      <c r="AO85" s="350"/>
      <c r="AP85" s="350"/>
      <c r="AQ85" s="350"/>
      <c r="AR85" s="350"/>
      <c r="AS85" s="350"/>
      <c r="AT85" s="350"/>
      <c r="AU85" s="350"/>
      <c r="AV85" s="350"/>
      <c r="AW85" s="350"/>
      <c r="AX85" s="350"/>
      <c r="AY85" s="350"/>
      <c r="AZ85" s="350"/>
      <c r="BA85" s="350"/>
      <c r="BB85" s="350"/>
      <c r="BC85" s="350"/>
      <c r="BD85" s="350"/>
      <c r="BE85" s="350"/>
      <c r="BF85" s="350"/>
      <c r="BG85" s="350"/>
      <c r="BH85" s="350"/>
      <c r="BI85" s="350"/>
      <c r="BJ85" s="350"/>
      <c r="BK85" s="350"/>
      <c r="BL85" s="350"/>
      <c r="BM85" s="350"/>
      <c r="BN85" s="350"/>
      <c r="BO85" s="350"/>
      <c r="BP85" s="351"/>
      <c r="BQ85" s="41">
        <f ca="1">IF(C71="","",INDIRECT("Q料率_業種一括有期・建設!$K$"&amp;B79,TRUE))</f>
        <v>21</v>
      </c>
      <c r="BR85" s="41"/>
      <c r="BS85" s="41"/>
      <c r="BT85" s="41"/>
      <c r="BU85" s="41"/>
      <c r="BV85" s="41"/>
      <c r="BW85" s="41"/>
      <c r="BX85" s="41"/>
      <c r="BY85" s="334">
        <f ca="1">ROUNDDOWN(AG85*(BQ85/100)/1000,0)</f>
        <v>0</v>
      </c>
      <c r="BZ85" s="335"/>
      <c r="CA85" s="335"/>
      <c r="CB85" s="335"/>
      <c r="CC85" s="335"/>
      <c r="CD85" s="335"/>
      <c r="CE85" s="335"/>
      <c r="CF85" s="335"/>
      <c r="CG85" s="335"/>
      <c r="CH85" s="335"/>
      <c r="CI85" s="335"/>
      <c r="CJ85" s="335"/>
      <c r="CK85" s="335"/>
      <c r="CL85" s="335"/>
      <c r="CM85" s="335"/>
      <c r="CN85" s="335"/>
      <c r="CO85" s="335"/>
      <c r="CP85" s="335"/>
      <c r="CQ85" s="335"/>
      <c r="CR85" s="335"/>
      <c r="CS85" s="335"/>
      <c r="CT85" s="335"/>
      <c r="CU85" s="335"/>
      <c r="CV85" s="335"/>
      <c r="CW85" s="335"/>
      <c r="CX85" s="335"/>
      <c r="CY85" s="335"/>
      <c r="CZ85" s="336"/>
      <c r="DA85" s="325">
        <f ca="1">IF(C71="","",INDIRECT("Q料率_業種一括有期・建設!$G$"&amp;B79,TRUE))</f>
        <v>6</v>
      </c>
      <c r="DB85" s="41"/>
      <c r="DC85" s="41"/>
      <c r="DD85" s="41"/>
      <c r="DE85" s="41"/>
      <c r="DF85" s="41"/>
      <c r="DG85" s="41"/>
      <c r="DH85" s="41"/>
      <c r="DI85" s="41"/>
      <c r="DJ85" s="41"/>
      <c r="DK85" s="332"/>
      <c r="DL85" s="332"/>
      <c r="DM85" s="332"/>
      <c r="DN85" s="332"/>
      <c r="DO85" s="332"/>
      <c r="DP85" s="332"/>
      <c r="DQ85" s="332"/>
      <c r="DR85" s="332"/>
      <c r="DS85" s="332"/>
      <c r="DT85" s="332"/>
      <c r="DU85" s="78">
        <f ca="1">ROUNDDOWN(IF(DK85="",BY85*DA85,BY85*DK85),0)</f>
        <v>0</v>
      </c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80"/>
      <c r="FE85" s="517"/>
      <c r="FF85" s="518"/>
      <c r="FG85" s="518"/>
      <c r="FH85" s="518"/>
      <c r="FI85" s="518"/>
      <c r="FJ85" s="518"/>
      <c r="FK85" s="518"/>
      <c r="FL85" s="518"/>
      <c r="FM85" s="518"/>
      <c r="FN85" s="518"/>
      <c r="FO85" s="518"/>
      <c r="FP85" s="518"/>
      <c r="FQ85" s="518"/>
      <c r="FR85" s="518"/>
      <c r="FS85" s="518"/>
      <c r="FT85" s="518"/>
      <c r="FU85" s="518"/>
      <c r="FV85" s="518"/>
      <c r="FW85" s="518"/>
    </row>
    <row r="86" spans="1:179" ht="6" customHeight="1" x14ac:dyDescent="0.15">
      <c r="A86" s="18"/>
      <c r="C86" s="449"/>
      <c r="D86" s="450"/>
      <c r="E86" s="450"/>
      <c r="F86" s="451"/>
      <c r="G86" s="455"/>
      <c r="H86" s="456"/>
      <c r="I86" s="456"/>
      <c r="J86" s="457"/>
      <c r="K86" s="467"/>
      <c r="L86" s="468"/>
      <c r="M86" s="468"/>
      <c r="N86" s="468"/>
      <c r="O86" s="468"/>
      <c r="P86" s="468"/>
      <c r="Q86" s="468"/>
      <c r="R86" s="469"/>
      <c r="S86" s="292"/>
      <c r="T86" s="293"/>
      <c r="U86" s="293"/>
      <c r="V86" s="293"/>
      <c r="W86" s="293"/>
      <c r="X86" s="293"/>
      <c r="Y86" s="293"/>
      <c r="Z86" s="293"/>
      <c r="AA86" s="293"/>
      <c r="AB86" s="294"/>
      <c r="AC86" s="355"/>
      <c r="AD86" s="355"/>
      <c r="AE86" s="355"/>
      <c r="AF86" s="356"/>
      <c r="AG86" s="352"/>
      <c r="AH86" s="353"/>
      <c r="AI86" s="353"/>
      <c r="AJ86" s="353"/>
      <c r="AK86" s="353"/>
      <c r="AL86" s="353"/>
      <c r="AM86" s="353"/>
      <c r="AN86" s="353"/>
      <c r="AO86" s="353"/>
      <c r="AP86" s="353"/>
      <c r="AQ86" s="353"/>
      <c r="AR86" s="353"/>
      <c r="AS86" s="353"/>
      <c r="AT86" s="353"/>
      <c r="AU86" s="353"/>
      <c r="AV86" s="353"/>
      <c r="AW86" s="353"/>
      <c r="AX86" s="353"/>
      <c r="AY86" s="353"/>
      <c r="AZ86" s="353"/>
      <c r="BA86" s="353"/>
      <c r="BB86" s="353"/>
      <c r="BC86" s="353"/>
      <c r="BD86" s="353"/>
      <c r="BE86" s="353"/>
      <c r="BF86" s="353"/>
      <c r="BG86" s="353"/>
      <c r="BH86" s="353"/>
      <c r="BI86" s="353"/>
      <c r="BJ86" s="353"/>
      <c r="BK86" s="353"/>
      <c r="BL86" s="353"/>
      <c r="BM86" s="353"/>
      <c r="BN86" s="353"/>
      <c r="BO86" s="353"/>
      <c r="BP86" s="354"/>
      <c r="BQ86" s="41"/>
      <c r="BR86" s="41"/>
      <c r="BS86" s="41"/>
      <c r="BT86" s="41"/>
      <c r="BU86" s="41"/>
      <c r="BV86" s="41"/>
      <c r="BW86" s="41"/>
      <c r="BX86" s="41"/>
      <c r="BY86" s="337"/>
      <c r="BZ86" s="338"/>
      <c r="CA86" s="338"/>
      <c r="CB86" s="338"/>
      <c r="CC86" s="338"/>
      <c r="CD86" s="338"/>
      <c r="CE86" s="338"/>
      <c r="CF86" s="338"/>
      <c r="CG86" s="338"/>
      <c r="CH86" s="338"/>
      <c r="CI86" s="338"/>
      <c r="CJ86" s="338"/>
      <c r="CK86" s="338"/>
      <c r="CL86" s="338"/>
      <c r="CM86" s="338"/>
      <c r="CN86" s="338"/>
      <c r="CO86" s="338"/>
      <c r="CP86" s="338"/>
      <c r="CQ86" s="338"/>
      <c r="CR86" s="338"/>
      <c r="CS86" s="338"/>
      <c r="CT86" s="338"/>
      <c r="CU86" s="338"/>
      <c r="CV86" s="338"/>
      <c r="CW86" s="338"/>
      <c r="CX86" s="338"/>
      <c r="CY86" s="338"/>
      <c r="CZ86" s="339"/>
      <c r="DA86" s="325"/>
      <c r="DB86" s="41"/>
      <c r="DC86" s="41"/>
      <c r="DD86" s="41"/>
      <c r="DE86" s="41"/>
      <c r="DF86" s="41"/>
      <c r="DG86" s="41"/>
      <c r="DH86" s="41"/>
      <c r="DI86" s="41"/>
      <c r="DJ86" s="41"/>
      <c r="DK86" s="332"/>
      <c r="DL86" s="332"/>
      <c r="DM86" s="332"/>
      <c r="DN86" s="332"/>
      <c r="DO86" s="332"/>
      <c r="DP86" s="332"/>
      <c r="DQ86" s="332"/>
      <c r="DR86" s="332"/>
      <c r="DS86" s="332"/>
      <c r="DT86" s="332"/>
      <c r="DU86" s="81"/>
      <c r="DV86" s="82"/>
      <c r="DW86" s="82"/>
      <c r="DX86" s="82"/>
      <c r="DY86" s="82"/>
      <c r="DZ86" s="82"/>
      <c r="EA86" s="82"/>
      <c r="EB86" s="82"/>
      <c r="EC86" s="82"/>
      <c r="ED86" s="82"/>
      <c r="EE86" s="82"/>
      <c r="EF86" s="82"/>
      <c r="EG86" s="82"/>
      <c r="EH86" s="82"/>
      <c r="EI86" s="82"/>
      <c r="EJ86" s="82"/>
      <c r="EK86" s="82"/>
      <c r="EL86" s="82"/>
      <c r="EM86" s="82"/>
      <c r="EN86" s="82"/>
      <c r="EO86" s="82"/>
      <c r="EP86" s="82"/>
      <c r="EQ86" s="82"/>
      <c r="ER86" s="82"/>
      <c r="ES86" s="82"/>
      <c r="ET86" s="82"/>
      <c r="EU86" s="82"/>
      <c r="EV86" s="82"/>
      <c r="EW86" s="82"/>
      <c r="EX86" s="82"/>
      <c r="EY86" s="82"/>
      <c r="EZ86" s="82"/>
      <c r="FA86" s="82"/>
      <c r="FB86" s="82"/>
      <c r="FC86" s="82"/>
      <c r="FD86" s="83"/>
      <c r="FE86" s="528" t="s">
        <v>134</v>
      </c>
      <c r="FF86" s="529"/>
      <c r="FG86" s="529"/>
      <c r="FH86" s="529"/>
      <c r="FI86" s="529"/>
      <c r="FJ86" s="529"/>
      <c r="FK86" s="529"/>
      <c r="FL86" s="529"/>
      <c r="FM86" s="529"/>
      <c r="FN86" s="529"/>
      <c r="FO86" s="529"/>
      <c r="FP86" s="529"/>
      <c r="FQ86" s="529"/>
      <c r="FR86" s="529"/>
      <c r="FS86" s="529"/>
      <c r="FT86" s="529"/>
      <c r="FU86" s="529"/>
      <c r="FV86" s="529"/>
      <c r="FW86" s="529"/>
    </row>
    <row r="87" spans="1:179" ht="6" customHeight="1" x14ac:dyDescent="0.15">
      <c r="A87" s="19" t="str">
        <f>C87</f>
        <v>37</v>
      </c>
      <c r="B87" s="2">
        <f>MATCH(C87,Q料率_業種一括有期・建設!B1:B10,0)</f>
        <v>10</v>
      </c>
      <c r="C87" s="443" t="s">
        <v>70</v>
      </c>
      <c r="D87" s="444"/>
      <c r="E87" s="444"/>
      <c r="F87" s="445"/>
      <c r="G87" s="455"/>
      <c r="H87" s="456"/>
      <c r="I87" s="456"/>
      <c r="J87" s="457"/>
      <c r="K87" s="286" t="s">
        <v>71</v>
      </c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  <c r="AA87" s="287"/>
      <c r="AB87" s="288"/>
      <c r="AC87" s="41" t="s">
        <v>41</v>
      </c>
      <c r="AD87" s="41"/>
      <c r="AE87" s="41"/>
      <c r="AF87" s="42"/>
      <c r="AG87" s="257"/>
      <c r="AH87" s="246"/>
      <c r="AI87" s="246"/>
      <c r="AJ87" s="246"/>
      <c r="AK87" s="246"/>
      <c r="AL87" s="246"/>
      <c r="AM87" s="246"/>
      <c r="AN87" s="246"/>
      <c r="AO87" s="246"/>
      <c r="AP87" s="246"/>
      <c r="AQ87" s="246"/>
      <c r="AR87" s="246"/>
      <c r="AS87" s="246"/>
      <c r="AT87" s="246"/>
      <c r="AU87" s="246"/>
      <c r="AV87" s="246"/>
      <c r="AW87" s="246"/>
      <c r="AX87" s="246"/>
      <c r="AY87" s="246"/>
      <c r="AZ87" s="246"/>
      <c r="BA87" s="246"/>
      <c r="BB87" s="246"/>
      <c r="BC87" s="246"/>
      <c r="BD87" s="246"/>
      <c r="BE87" s="246"/>
      <c r="BF87" s="246"/>
      <c r="BG87" s="246"/>
      <c r="BH87" s="246"/>
      <c r="BI87" s="246"/>
      <c r="BJ87" s="246"/>
      <c r="BK87" s="246"/>
      <c r="BL87" s="246"/>
      <c r="BM87" s="246"/>
      <c r="BN87" s="246"/>
      <c r="BO87" s="246"/>
      <c r="BP87" s="247"/>
      <c r="BQ87" s="45">
        <f ca="1">IF(C87="","",INDIRECT("Q料率_業種一括有期・建設!$H$"&amp; B87,TRUE))</f>
        <v>23</v>
      </c>
      <c r="BR87" s="46"/>
      <c r="BS87" s="46"/>
      <c r="BT87" s="46"/>
      <c r="BU87" s="46"/>
      <c r="BV87" s="46"/>
      <c r="BW87" s="46"/>
      <c r="BX87" s="47"/>
      <c r="BY87" s="326">
        <f ca="1">ROUNDDOWN(AG87*(BQ87/100)/1000,0)</f>
        <v>0</v>
      </c>
      <c r="BZ87" s="327"/>
      <c r="CA87" s="327"/>
      <c r="CB87" s="327"/>
      <c r="CC87" s="327"/>
      <c r="CD87" s="327"/>
      <c r="CE87" s="327"/>
      <c r="CF87" s="327"/>
      <c r="CG87" s="327"/>
      <c r="CH87" s="327"/>
      <c r="CI87" s="327"/>
      <c r="CJ87" s="327"/>
      <c r="CK87" s="327"/>
      <c r="CL87" s="327"/>
      <c r="CM87" s="327"/>
      <c r="CN87" s="327"/>
      <c r="CO87" s="327"/>
      <c r="CP87" s="327"/>
      <c r="CQ87" s="327"/>
      <c r="CR87" s="327"/>
      <c r="CS87" s="327"/>
      <c r="CT87" s="327"/>
      <c r="CU87" s="327"/>
      <c r="CV87" s="327"/>
      <c r="CW87" s="327"/>
      <c r="CX87" s="327"/>
      <c r="CY87" s="327"/>
      <c r="CZ87" s="328"/>
      <c r="DA87" s="325">
        <f ca="1">IF(C87="","",INDIRECT("Q料率_業種一括有期・建設!$D$"&amp;B87,TRUE))</f>
        <v>19</v>
      </c>
      <c r="DB87" s="41"/>
      <c r="DC87" s="41"/>
      <c r="DD87" s="41"/>
      <c r="DE87" s="41"/>
      <c r="DF87" s="41"/>
      <c r="DG87" s="41"/>
      <c r="DH87" s="41"/>
      <c r="DI87" s="41"/>
      <c r="DJ87" s="41"/>
      <c r="DK87" s="332"/>
      <c r="DL87" s="332"/>
      <c r="DM87" s="332"/>
      <c r="DN87" s="332"/>
      <c r="DO87" s="332"/>
      <c r="DP87" s="332"/>
      <c r="DQ87" s="332"/>
      <c r="DR87" s="332"/>
      <c r="DS87" s="332"/>
      <c r="DT87" s="332"/>
      <c r="DU87" s="371">
        <f ca="1">ROUNDDOWN(IF(DK87="",BY87*DA87,BY87*DK87),0)</f>
        <v>0</v>
      </c>
      <c r="DV87" s="372"/>
      <c r="DW87" s="372"/>
      <c r="DX87" s="372"/>
      <c r="DY87" s="372"/>
      <c r="DZ87" s="372"/>
      <c r="EA87" s="372"/>
      <c r="EB87" s="372"/>
      <c r="EC87" s="372"/>
      <c r="ED87" s="372"/>
      <c r="EE87" s="372"/>
      <c r="EF87" s="372"/>
      <c r="EG87" s="372"/>
      <c r="EH87" s="372"/>
      <c r="EI87" s="372"/>
      <c r="EJ87" s="372"/>
      <c r="EK87" s="372"/>
      <c r="EL87" s="372"/>
      <c r="EM87" s="372"/>
      <c r="EN87" s="372"/>
      <c r="EO87" s="372"/>
      <c r="EP87" s="372"/>
      <c r="EQ87" s="372"/>
      <c r="ER87" s="372"/>
      <c r="ES87" s="372"/>
      <c r="ET87" s="372"/>
      <c r="EU87" s="372"/>
      <c r="EV87" s="372"/>
      <c r="EW87" s="372"/>
      <c r="EX87" s="372"/>
      <c r="EY87" s="372"/>
      <c r="EZ87" s="372"/>
      <c r="FA87" s="372"/>
      <c r="FB87" s="372"/>
      <c r="FC87" s="372"/>
      <c r="FD87" s="373"/>
      <c r="FE87" s="528"/>
      <c r="FF87" s="529"/>
      <c r="FG87" s="529"/>
      <c r="FH87" s="529"/>
      <c r="FI87" s="529"/>
      <c r="FJ87" s="529"/>
      <c r="FK87" s="529"/>
      <c r="FL87" s="529"/>
      <c r="FM87" s="529"/>
      <c r="FN87" s="529"/>
      <c r="FO87" s="529"/>
      <c r="FP87" s="529"/>
      <c r="FQ87" s="529"/>
      <c r="FR87" s="529"/>
      <c r="FS87" s="529"/>
      <c r="FT87" s="529"/>
      <c r="FU87" s="529"/>
      <c r="FV87" s="529"/>
      <c r="FW87" s="529"/>
    </row>
    <row r="88" spans="1:179" ht="6" customHeight="1" x14ac:dyDescent="0.15">
      <c r="A88" s="18"/>
      <c r="C88" s="446"/>
      <c r="D88" s="447"/>
      <c r="E88" s="447"/>
      <c r="F88" s="448"/>
      <c r="G88" s="455"/>
      <c r="H88" s="456"/>
      <c r="I88" s="456"/>
      <c r="J88" s="457"/>
      <c r="K88" s="289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1"/>
      <c r="AC88" s="41"/>
      <c r="AD88" s="41"/>
      <c r="AE88" s="41"/>
      <c r="AF88" s="42"/>
      <c r="AG88" s="248"/>
      <c r="AH88" s="249"/>
      <c r="AI88" s="249"/>
      <c r="AJ88" s="249"/>
      <c r="AK88" s="249"/>
      <c r="AL88" s="249"/>
      <c r="AM88" s="249"/>
      <c r="AN88" s="249"/>
      <c r="AO88" s="249"/>
      <c r="AP88" s="249"/>
      <c r="AQ88" s="249"/>
      <c r="AR88" s="249"/>
      <c r="AS88" s="249"/>
      <c r="AT88" s="249"/>
      <c r="AU88" s="249"/>
      <c r="AV88" s="249"/>
      <c r="AW88" s="249"/>
      <c r="AX88" s="249"/>
      <c r="AY88" s="249"/>
      <c r="AZ88" s="249"/>
      <c r="BA88" s="249"/>
      <c r="BB88" s="249"/>
      <c r="BC88" s="249"/>
      <c r="BD88" s="249"/>
      <c r="BE88" s="249"/>
      <c r="BF88" s="249"/>
      <c r="BG88" s="249"/>
      <c r="BH88" s="249"/>
      <c r="BI88" s="249"/>
      <c r="BJ88" s="249"/>
      <c r="BK88" s="249"/>
      <c r="BL88" s="249"/>
      <c r="BM88" s="249"/>
      <c r="BN88" s="249"/>
      <c r="BO88" s="249"/>
      <c r="BP88" s="250"/>
      <c r="BQ88" s="38"/>
      <c r="BR88" s="39"/>
      <c r="BS88" s="39"/>
      <c r="BT88" s="39"/>
      <c r="BU88" s="39"/>
      <c r="BV88" s="39"/>
      <c r="BW88" s="39"/>
      <c r="BX88" s="40"/>
      <c r="BY88" s="329"/>
      <c r="BZ88" s="330"/>
      <c r="CA88" s="330"/>
      <c r="CB88" s="330"/>
      <c r="CC88" s="330"/>
      <c r="CD88" s="330"/>
      <c r="CE88" s="330"/>
      <c r="CF88" s="330"/>
      <c r="CG88" s="330"/>
      <c r="CH88" s="330"/>
      <c r="CI88" s="330"/>
      <c r="CJ88" s="330"/>
      <c r="CK88" s="330"/>
      <c r="CL88" s="330"/>
      <c r="CM88" s="330"/>
      <c r="CN88" s="330"/>
      <c r="CO88" s="330"/>
      <c r="CP88" s="330"/>
      <c r="CQ88" s="330"/>
      <c r="CR88" s="330"/>
      <c r="CS88" s="330"/>
      <c r="CT88" s="330"/>
      <c r="CU88" s="330"/>
      <c r="CV88" s="330"/>
      <c r="CW88" s="330"/>
      <c r="CX88" s="330"/>
      <c r="CY88" s="330"/>
      <c r="CZ88" s="331"/>
      <c r="DA88" s="325"/>
      <c r="DB88" s="41"/>
      <c r="DC88" s="41"/>
      <c r="DD88" s="41"/>
      <c r="DE88" s="41"/>
      <c r="DF88" s="41"/>
      <c r="DG88" s="41"/>
      <c r="DH88" s="41"/>
      <c r="DI88" s="41"/>
      <c r="DJ88" s="41"/>
      <c r="DK88" s="332"/>
      <c r="DL88" s="332"/>
      <c r="DM88" s="332"/>
      <c r="DN88" s="332"/>
      <c r="DO88" s="332"/>
      <c r="DP88" s="332"/>
      <c r="DQ88" s="332"/>
      <c r="DR88" s="332"/>
      <c r="DS88" s="332"/>
      <c r="DT88" s="332"/>
      <c r="DU88" s="374"/>
      <c r="DV88" s="375"/>
      <c r="DW88" s="375"/>
      <c r="DX88" s="375"/>
      <c r="DY88" s="375"/>
      <c r="DZ88" s="375"/>
      <c r="EA88" s="375"/>
      <c r="EB88" s="375"/>
      <c r="EC88" s="375"/>
      <c r="ED88" s="375"/>
      <c r="EE88" s="375"/>
      <c r="EF88" s="375"/>
      <c r="EG88" s="375"/>
      <c r="EH88" s="375"/>
      <c r="EI88" s="375"/>
      <c r="EJ88" s="375"/>
      <c r="EK88" s="375"/>
      <c r="EL88" s="375"/>
      <c r="EM88" s="375"/>
      <c r="EN88" s="375"/>
      <c r="EO88" s="375"/>
      <c r="EP88" s="375"/>
      <c r="EQ88" s="375"/>
      <c r="ER88" s="375"/>
      <c r="ES88" s="375"/>
      <c r="ET88" s="375"/>
      <c r="EU88" s="375"/>
      <c r="EV88" s="375"/>
      <c r="EW88" s="375"/>
      <c r="EX88" s="375"/>
      <c r="EY88" s="375"/>
      <c r="EZ88" s="375"/>
      <c r="FA88" s="375"/>
      <c r="FB88" s="375"/>
      <c r="FC88" s="375"/>
      <c r="FD88" s="376"/>
      <c r="FE88" s="528"/>
      <c r="FF88" s="529"/>
      <c r="FG88" s="529"/>
      <c r="FH88" s="529"/>
      <c r="FI88" s="529"/>
      <c r="FJ88" s="529"/>
      <c r="FK88" s="529"/>
      <c r="FL88" s="529"/>
      <c r="FM88" s="529"/>
      <c r="FN88" s="529"/>
      <c r="FO88" s="529"/>
      <c r="FP88" s="529"/>
      <c r="FQ88" s="529"/>
      <c r="FR88" s="529"/>
      <c r="FS88" s="529"/>
      <c r="FT88" s="529"/>
      <c r="FU88" s="529"/>
      <c r="FV88" s="529"/>
      <c r="FW88" s="529"/>
    </row>
    <row r="89" spans="1:179" ht="6" customHeight="1" x14ac:dyDescent="0.15">
      <c r="A89" s="18"/>
      <c r="C89" s="446"/>
      <c r="D89" s="447"/>
      <c r="E89" s="447"/>
      <c r="F89" s="448"/>
      <c r="G89" s="455"/>
      <c r="H89" s="456"/>
      <c r="I89" s="456"/>
      <c r="J89" s="457"/>
      <c r="K89" s="289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1"/>
      <c r="AC89" s="347" t="s">
        <v>43</v>
      </c>
      <c r="AD89" s="347"/>
      <c r="AE89" s="347"/>
      <c r="AF89" s="348"/>
      <c r="AG89" s="251"/>
      <c r="AH89" s="252"/>
      <c r="AI89" s="252"/>
      <c r="AJ89" s="252"/>
      <c r="AK89" s="252"/>
      <c r="AL89" s="252"/>
      <c r="AM89" s="252"/>
      <c r="AN89" s="252"/>
      <c r="AO89" s="252"/>
      <c r="AP89" s="252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52"/>
      <c r="BB89" s="252"/>
      <c r="BC89" s="252"/>
      <c r="BD89" s="252"/>
      <c r="BE89" s="252"/>
      <c r="BF89" s="252"/>
      <c r="BG89" s="252"/>
      <c r="BH89" s="252"/>
      <c r="BI89" s="252"/>
      <c r="BJ89" s="252"/>
      <c r="BK89" s="252"/>
      <c r="BL89" s="252"/>
      <c r="BM89" s="252"/>
      <c r="BN89" s="252"/>
      <c r="BO89" s="252"/>
      <c r="BP89" s="253"/>
      <c r="BQ89" s="45">
        <f ca="1">IF(C87="","",INDIRECT("Q料率_業種一括有期・建設!$I$"&amp; B87,TRUE))</f>
        <v>24</v>
      </c>
      <c r="BR89" s="46"/>
      <c r="BS89" s="46"/>
      <c r="BT89" s="46"/>
      <c r="BU89" s="46"/>
      <c r="BV89" s="46"/>
      <c r="BW89" s="46"/>
      <c r="BX89" s="47"/>
      <c r="BY89" s="313">
        <f ca="1">ROUNDDOWN(AG89*(BQ89/100)/1000,0)</f>
        <v>0</v>
      </c>
      <c r="BZ89" s="314"/>
      <c r="CA89" s="314"/>
      <c r="CB89" s="314"/>
      <c r="CC89" s="314"/>
      <c r="CD89" s="314"/>
      <c r="CE89" s="314"/>
      <c r="CF89" s="314"/>
      <c r="CG89" s="314"/>
      <c r="CH89" s="314"/>
      <c r="CI89" s="314"/>
      <c r="CJ89" s="314"/>
      <c r="CK89" s="314"/>
      <c r="CL89" s="314"/>
      <c r="CM89" s="314"/>
      <c r="CN89" s="314"/>
      <c r="CO89" s="314"/>
      <c r="CP89" s="314"/>
      <c r="CQ89" s="314"/>
      <c r="CR89" s="314"/>
      <c r="CS89" s="314"/>
      <c r="CT89" s="314"/>
      <c r="CU89" s="314"/>
      <c r="CV89" s="314"/>
      <c r="CW89" s="314"/>
      <c r="CX89" s="314"/>
      <c r="CY89" s="314"/>
      <c r="CZ89" s="315"/>
      <c r="DA89" s="325">
        <f ca="1">IF(C87="","",INDIRECT("Q料率_業種一括有期・建設!$E$"&amp;B87,TRUE))</f>
        <v>17</v>
      </c>
      <c r="DB89" s="41"/>
      <c r="DC89" s="41"/>
      <c r="DD89" s="41"/>
      <c r="DE89" s="41"/>
      <c r="DF89" s="41"/>
      <c r="DG89" s="41"/>
      <c r="DH89" s="41"/>
      <c r="DI89" s="41"/>
      <c r="DJ89" s="41"/>
      <c r="DK89" s="332"/>
      <c r="DL89" s="332"/>
      <c r="DM89" s="332"/>
      <c r="DN89" s="332"/>
      <c r="DO89" s="332"/>
      <c r="DP89" s="332"/>
      <c r="DQ89" s="332"/>
      <c r="DR89" s="332"/>
      <c r="DS89" s="332"/>
      <c r="DT89" s="332"/>
      <c r="DU89" s="84">
        <f ca="1">ROUNDDOWN(IF(DK89="",BY89*DA89,BY89*DK89),0)</f>
        <v>0</v>
      </c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85"/>
      <c r="FD89" s="86"/>
      <c r="FE89" s="528"/>
      <c r="FF89" s="529"/>
      <c r="FG89" s="529"/>
      <c r="FH89" s="529"/>
      <c r="FI89" s="529"/>
      <c r="FJ89" s="529"/>
      <c r="FK89" s="529"/>
      <c r="FL89" s="529"/>
      <c r="FM89" s="529"/>
      <c r="FN89" s="529"/>
      <c r="FO89" s="529"/>
      <c r="FP89" s="529"/>
      <c r="FQ89" s="529"/>
      <c r="FR89" s="529"/>
      <c r="FS89" s="529"/>
      <c r="FT89" s="529"/>
      <c r="FU89" s="529"/>
      <c r="FV89" s="529"/>
      <c r="FW89" s="529"/>
    </row>
    <row r="90" spans="1:179" ht="6" customHeight="1" x14ac:dyDescent="0.15">
      <c r="A90" s="18"/>
      <c r="C90" s="446"/>
      <c r="D90" s="447"/>
      <c r="E90" s="447"/>
      <c r="F90" s="448"/>
      <c r="G90" s="455"/>
      <c r="H90" s="456"/>
      <c r="I90" s="456"/>
      <c r="J90" s="457"/>
      <c r="K90" s="289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1"/>
      <c r="AC90" s="347"/>
      <c r="AD90" s="347"/>
      <c r="AE90" s="347"/>
      <c r="AF90" s="348"/>
      <c r="AG90" s="254"/>
      <c r="AH90" s="255"/>
      <c r="AI90" s="255"/>
      <c r="AJ90" s="255"/>
      <c r="AK90" s="255"/>
      <c r="AL90" s="255"/>
      <c r="AM90" s="255"/>
      <c r="AN90" s="255"/>
      <c r="AO90" s="255"/>
      <c r="AP90" s="255"/>
      <c r="AQ90" s="255"/>
      <c r="AR90" s="255"/>
      <c r="AS90" s="255"/>
      <c r="AT90" s="255"/>
      <c r="AU90" s="255"/>
      <c r="AV90" s="255"/>
      <c r="AW90" s="255"/>
      <c r="AX90" s="255"/>
      <c r="AY90" s="255"/>
      <c r="AZ90" s="255"/>
      <c r="BA90" s="255"/>
      <c r="BB90" s="255"/>
      <c r="BC90" s="255"/>
      <c r="BD90" s="255"/>
      <c r="BE90" s="255"/>
      <c r="BF90" s="255"/>
      <c r="BG90" s="255"/>
      <c r="BH90" s="255"/>
      <c r="BI90" s="255"/>
      <c r="BJ90" s="255"/>
      <c r="BK90" s="255"/>
      <c r="BL90" s="255"/>
      <c r="BM90" s="255"/>
      <c r="BN90" s="255"/>
      <c r="BO90" s="255"/>
      <c r="BP90" s="256"/>
      <c r="BQ90" s="38"/>
      <c r="BR90" s="39"/>
      <c r="BS90" s="39"/>
      <c r="BT90" s="39"/>
      <c r="BU90" s="39"/>
      <c r="BV90" s="39"/>
      <c r="BW90" s="39"/>
      <c r="BX90" s="40"/>
      <c r="BY90" s="316"/>
      <c r="BZ90" s="317"/>
      <c r="CA90" s="317"/>
      <c r="CB90" s="317"/>
      <c r="CC90" s="317"/>
      <c r="CD90" s="317"/>
      <c r="CE90" s="317"/>
      <c r="CF90" s="317"/>
      <c r="CG90" s="317"/>
      <c r="CH90" s="317"/>
      <c r="CI90" s="317"/>
      <c r="CJ90" s="317"/>
      <c r="CK90" s="317"/>
      <c r="CL90" s="317"/>
      <c r="CM90" s="317"/>
      <c r="CN90" s="317"/>
      <c r="CO90" s="317"/>
      <c r="CP90" s="317"/>
      <c r="CQ90" s="317"/>
      <c r="CR90" s="317"/>
      <c r="CS90" s="317"/>
      <c r="CT90" s="317"/>
      <c r="CU90" s="317"/>
      <c r="CV90" s="317"/>
      <c r="CW90" s="317"/>
      <c r="CX90" s="317"/>
      <c r="CY90" s="317"/>
      <c r="CZ90" s="318"/>
      <c r="DA90" s="325"/>
      <c r="DB90" s="41"/>
      <c r="DC90" s="41"/>
      <c r="DD90" s="41"/>
      <c r="DE90" s="41"/>
      <c r="DF90" s="41"/>
      <c r="DG90" s="41"/>
      <c r="DH90" s="41"/>
      <c r="DI90" s="41"/>
      <c r="DJ90" s="41"/>
      <c r="DK90" s="332"/>
      <c r="DL90" s="332"/>
      <c r="DM90" s="332"/>
      <c r="DN90" s="332"/>
      <c r="DO90" s="332"/>
      <c r="DP90" s="332"/>
      <c r="DQ90" s="332"/>
      <c r="DR90" s="332"/>
      <c r="DS90" s="332"/>
      <c r="DT90" s="332"/>
      <c r="DU90" s="87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8"/>
      <c r="EO90" s="88"/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9"/>
      <c r="FE90" s="528"/>
      <c r="FF90" s="529"/>
      <c r="FG90" s="529"/>
      <c r="FH90" s="529"/>
      <c r="FI90" s="529"/>
      <c r="FJ90" s="529"/>
      <c r="FK90" s="529"/>
      <c r="FL90" s="529"/>
      <c r="FM90" s="529"/>
      <c r="FN90" s="529"/>
      <c r="FO90" s="529"/>
      <c r="FP90" s="529"/>
      <c r="FQ90" s="529"/>
      <c r="FR90" s="529"/>
      <c r="FS90" s="529"/>
      <c r="FT90" s="529"/>
      <c r="FU90" s="529"/>
      <c r="FV90" s="529"/>
      <c r="FW90" s="529"/>
    </row>
    <row r="91" spans="1:179" ht="6" customHeight="1" x14ac:dyDescent="0.15">
      <c r="C91" s="446"/>
      <c r="D91" s="447"/>
      <c r="E91" s="447"/>
      <c r="F91" s="448"/>
      <c r="G91" s="455"/>
      <c r="H91" s="456"/>
      <c r="I91" s="456"/>
      <c r="J91" s="457"/>
      <c r="K91" s="289"/>
      <c r="L91" s="290"/>
      <c r="M91" s="290"/>
      <c r="N91" s="290"/>
      <c r="O91" s="290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1"/>
      <c r="AC91" s="345" t="s">
        <v>44</v>
      </c>
      <c r="AD91" s="345"/>
      <c r="AE91" s="345"/>
      <c r="AF91" s="346"/>
      <c r="AG91" s="245"/>
      <c r="AH91" s="246"/>
      <c r="AI91" s="246"/>
      <c r="AJ91" s="246"/>
      <c r="AK91" s="246"/>
      <c r="AL91" s="246"/>
      <c r="AM91" s="246"/>
      <c r="AN91" s="246"/>
      <c r="AO91" s="246"/>
      <c r="AP91" s="246"/>
      <c r="AQ91" s="246"/>
      <c r="AR91" s="246"/>
      <c r="AS91" s="246"/>
      <c r="AT91" s="246"/>
      <c r="AU91" s="246"/>
      <c r="AV91" s="246"/>
      <c r="AW91" s="246"/>
      <c r="AX91" s="246"/>
      <c r="AY91" s="246"/>
      <c r="AZ91" s="246"/>
      <c r="BA91" s="246"/>
      <c r="BB91" s="246"/>
      <c r="BC91" s="246"/>
      <c r="BD91" s="246"/>
      <c r="BE91" s="246"/>
      <c r="BF91" s="246"/>
      <c r="BG91" s="246"/>
      <c r="BH91" s="246"/>
      <c r="BI91" s="246"/>
      <c r="BJ91" s="246"/>
      <c r="BK91" s="246"/>
      <c r="BL91" s="246"/>
      <c r="BM91" s="246"/>
      <c r="BN91" s="246"/>
      <c r="BO91" s="246"/>
      <c r="BP91" s="247"/>
      <c r="BQ91" s="45">
        <f ca="1">IF(C87="","",INDIRECT("Q料率_業種一括有期・建設!$J$"&amp; B87,TRUE))</f>
        <v>24</v>
      </c>
      <c r="BR91" s="46"/>
      <c r="BS91" s="46"/>
      <c r="BT91" s="46"/>
      <c r="BU91" s="46"/>
      <c r="BV91" s="46"/>
      <c r="BW91" s="46"/>
      <c r="BX91" s="47"/>
      <c r="BY91" s="239">
        <f ca="1">ROUNDDOWN(AG91*(BQ91/100)/1000,0)</f>
        <v>0</v>
      </c>
      <c r="BZ91" s="240"/>
      <c r="CA91" s="240"/>
      <c r="CB91" s="240"/>
      <c r="CC91" s="240"/>
      <c r="CD91" s="240"/>
      <c r="CE91" s="240"/>
      <c r="CF91" s="240"/>
      <c r="CG91" s="240"/>
      <c r="CH91" s="240"/>
      <c r="CI91" s="240"/>
      <c r="CJ91" s="240"/>
      <c r="CK91" s="240"/>
      <c r="CL91" s="240"/>
      <c r="CM91" s="240"/>
      <c r="CN91" s="240"/>
      <c r="CO91" s="240"/>
      <c r="CP91" s="240"/>
      <c r="CQ91" s="240"/>
      <c r="CR91" s="240"/>
      <c r="CS91" s="240"/>
      <c r="CT91" s="240"/>
      <c r="CU91" s="240"/>
      <c r="CV91" s="240"/>
      <c r="CW91" s="240"/>
      <c r="CX91" s="240"/>
      <c r="CY91" s="240"/>
      <c r="CZ91" s="241"/>
      <c r="DA91" s="325">
        <f ca="1">IF(C87="","",INDIRECT("Q料率_業種一括有期・建設!$F$"&amp;B87,TRUE))</f>
        <v>15</v>
      </c>
      <c r="DB91" s="41"/>
      <c r="DC91" s="41"/>
      <c r="DD91" s="41"/>
      <c r="DE91" s="41"/>
      <c r="DF91" s="41"/>
      <c r="DG91" s="41"/>
      <c r="DH91" s="41"/>
      <c r="DI91" s="41"/>
      <c r="DJ91" s="41"/>
      <c r="DK91" s="332"/>
      <c r="DL91" s="332"/>
      <c r="DM91" s="332"/>
      <c r="DN91" s="332"/>
      <c r="DO91" s="332"/>
      <c r="DP91" s="332"/>
      <c r="DQ91" s="332"/>
      <c r="DR91" s="332"/>
      <c r="DS91" s="332"/>
      <c r="DT91" s="332"/>
      <c r="DU91" s="377">
        <f ca="1">ROUNDDOWN(IF(DK91="",BY91*DA91,BY91*DK91),0)</f>
        <v>0</v>
      </c>
      <c r="DV91" s="378"/>
      <c r="DW91" s="378"/>
      <c r="DX91" s="378"/>
      <c r="DY91" s="378"/>
      <c r="DZ91" s="378"/>
      <c r="EA91" s="378"/>
      <c r="EB91" s="378"/>
      <c r="EC91" s="378"/>
      <c r="ED91" s="378"/>
      <c r="EE91" s="378"/>
      <c r="EF91" s="378"/>
      <c r="EG91" s="378"/>
      <c r="EH91" s="378"/>
      <c r="EI91" s="378"/>
      <c r="EJ91" s="378"/>
      <c r="EK91" s="378"/>
      <c r="EL91" s="378"/>
      <c r="EM91" s="378"/>
      <c r="EN91" s="378"/>
      <c r="EO91" s="378"/>
      <c r="EP91" s="378"/>
      <c r="EQ91" s="378"/>
      <c r="ER91" s="378"/>
      <c r="ES91" s="378"/>
      <c r="ET91" s="378"/>
      <c r="EU91" s="378"/>
      <c r="EV91" s="378"/>
      <c r="EW91" s="378"/>
      <c r="EX91" s="378"/>
      <c r="EY91" s="378"/>
      <c r="EZ91" s="378"/>
      <c r="FA91" s="378"/>
      <c r="FB91" s="378"/>
      <c r="FC91" s="378"/>
      <c r="FD91" s="379"/>
      <c r="FE91" s="528"/>
      <c r="FF91" s="529"/>
      <c r="FG91" s="529"/>
      <c r="FH91" s="529"/>
      <c r="FI91" s="529"/>
      <c r="FJ91" s="529"/>
      <c r="FK91" s="529"/>
      <c r="FL91" s="529"/>
      <c r="FM91" s="529"/>
      <c r="FN91" s="529"/>
      <c r="FO91" s="529"/>
      <c r="FP91" s="529"/>
      <c r="FQ91" s="529"/>
      <c r="FR91" s="529"/>
      <c r="FS91" s="529"/>
      <c r="FT91" s="529"/>
      <c r="FU91" s="529"/>
      <c r="FV91" s="529"/>
      <c r="FW91" s="529"/>
    </row>
    <row r="92" spans="1:179" ht="6" customHeight="1" x14ac:dyDescent="0.15">
      <c r="C92" s="446"/>
      <c r="D92" s="447"/>
      <c r="E92" s="447"/>
      <c r="F92" s="448"/>
      <c r="G92" s="455"/>
      <c r="H92" s="456"/>
      <c r="I92" s="456"/>
      <c r="J92" s="457"/>
      <c r="K92" s="289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1"/>
      <c r="AC92" s="345"/>
      <c r="AD92" s="345"/>
      <c r="AE92" s="345"/>
      <c r="AF92" s="346"/>
      <c r="AG92" s="248"/>
      <c r="AH92" s="249"/>
      <c r="AI92" s="249"/>
      <c r="AJ92" s="249"/>
      <c r="AK92" s="249"/>
      <c r="AL92" s="249"/>
      <c r="AM92" s="249"/>
      <c r="AN92" s="249"/>
      <c r="AO92" s="249"/>
      <c r="AP92" s="249"/>
      <c r="AQ92" s="249"/>
      <c r="AR92" s="249"/>
      <c r="AS92" s="249"/>
      <c r="AT92" s="249"/>
      <c r="AU92" s="249"/>
      <c r="AV92" s="249"/>
      <c r="AW92" s="249"/>
      <c r="AX92" s="249"/>
      <c r="AY92" s="249"/>
      <c r="AZ92" s="249"/>
      <c r="BA92" s="249"/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50"/>
      <c r="BQ92" s="38"/>
      <c r="BR92" s="39"/>
      <c r="BS92" s="39"/>
      <c r="BT92" s="39"/>
      <c r="BU92" s="39"/>
      <c r="BV92" s="39"/>
      <c r="BW92" s="39"/>
      <c r="BX92" s="40"/>
      <c r="BY92" s="242"/>
      <c r="BZ92" s="243"/>
      <c r="CA92" s="243"/>
      <c r="CB92" s="243"/>
      <c r="CC92" s="243"/>
      <c r="CD92" s="243"/>
      <c r="CE92" s="243"/>
      <c r="CF92" s="243"/>
      <c r="CG92" s="243"/>
      <c r="CH92" s="243"/>
      <c r="CI92" s="243"/>
      <c r="CJ92" s="243"/>
      <c r="CK92" s="243"/>
      <c r="CL92" s="243"/>
      <c r="CM92" s="243"/>
      <c r="CN92" s="243"/>
      <c r="CO92" s="243"/>
      <c r="CP92" s="243"/>
      <c r="CQ92" s="243"/>
      <c r="CR92" s="243"/>
      <c r="CS92" s="243"/>
      <c r="CT92" s="243"/>
      <c r="CU92" s="243"/>
      <c r="CV92" s="243"/>
      <c r="CW92" s="243"/>
      <c r="CX92" s="243"/>
      <c r="CY92" s="243"/>
      <c r="CZ92" s="244"/>
      <c r="DA92" s="325"/>
      <c r="DB92" s="41"/>
      <c r="DC92" s="41"/>
      <c r="DD92" s="41"/>
      <c r="DE92" s="41"/>
      <c r="DF92" s="41"/>
      <c r="DG92" s="41"/>
      <c r="DH92" s="41"/>
      <c r="DI92" s="41"/>
      <c r="DJ92" s="41"/>
      <c r="DK92" s="332"/>
      <c r="DL92" s="332"/>
      <c r="DM92" s="332"/>
      <c r="DN92" s="332"/>
      <c r="DO92" s="332"/>
      <c r="DP92" s="332"/>
      <c r="DQ92" s="332"/>
      <c r="DR92" s="332"/>
      <c r="DS92" s="332"/>
      <c r="DT92" s="332"/>
      <c r="DU92" s="380"/>
      <c r="DV92" s="381"/>
      <c r="DW92" s="381"/>
      <c r="DX92" s="381"/>
      <c r="DY92" s="381"/>
      <c r="DZ92" s="381"/>
      <c r="EA92" s="381"/>
      <c r="EB92" s="381"/>
      <c r="EC92" s="381"/>
      <c r="ED92" s="381"/>
      <c r="EE92" s="381"/>
      <c r="EF92" s="381"/>
      <c r="EG92" s="381"/>
      <c r="EH92" s="381"/>
      <c r="EI92" s="381"/>
      <c r="EJ92" s="381"/>
      <c r="EK92" s="381"/>
      <c r="EL92" s="381"/>
      <c r="EM92" s="381"/>
      <c r="EN92" s="381"/>
      <c r="EO92" s="381"/>
      <c r="EP92" s="381"/>
      <c r="EQ92" s="381"/>
      <c r="ER92" s="381"/>
      <c r="ES92" s="381"/>
      <c r="ET92" s="381"/>
      <c r="EU92" s="381"/>
      <c r="EV92" s="381"/>
      <c r="EW92" s="381"/>
      <c r="EX92" s="381"/>
      <c r="EY92" s="381"/>
      <c r="EZ92" s="381"/>
      <c r="FA92" s="381"/>
      <c r="FB92" s="381"/>
      <c r="FC92" s="381"/>
      <c r="FD92" s="382"/>
      <c r="FE92" s="528"/>
      <c r="FF92" s="529"/>
      <c r="FG92" s="529"/>
      <c r="FH92" s="529"/>
      <c r="FI92" s="529"/>
      <c r="FJ92" s="529"/>
      <c r="FK92" s="529"/>
      <c r="FL92" s="529"/>
      <c r="FM92" s="529"/>
      <c r="FN92" s="529"/>
      <c r="FO92" s="529"/>
      <c r="FP92" s="529"/>
      <c r="FQ92" s="529"/>
      <c r="FR92" s="529"/>
      <c r="FS92" s="529"/>
      <c r="FT92" s="529"/>
      <c r="FU92" s="529"/>
      <c r="FV92" s="529"/>
      <c r="FW92" s="529"/>
    </row>
    <row r="93" spans="1:179" ht="6" customHeight="1" x14ac:dyDescent="0.15">
      <c r="A93" s="18"/>
      <c r="C93" s="446"/>
      <c r="D93" s="447"/>
      <c r="E93" s="447"/>
      <c r="F93" s="448"/>
      <c r="G93" s="455"/>
      <c r="H93" s="456"/>
      <c r="I93" s="456"/>
      <c r="J93" s="457"/>
      <c r="K93" s="289"/>
      <c r="L93" s="290"/>
      <c r="M93" s="290"/>
      <c r="N93" s="290"/>
      <c r="O93" s="290"/>
      <c r="P93" s="290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1"/>
      <c r="AC93" s="355" t="s">
        <v>46</v>
      </c>
      <c r="AD93" s="355"/>
      <c r="AE93" s="355"/>
      <c r="AF93" s="356"/>
      <c r="AG93" s="349"/>
      <c r="AH93" s="350"/>
      <c r="AI93" s="350"/>
      <c r="AJ93" s="350"/>
      <c r="AK93" s="350"/>
      <c r="AL93" s="350"/>
      <c r="AM93" s="350"/>
      <c r="AN93" s="350"/>
      <c r="AO93" s="350"/>
      <c r="AP93" s="350"/>
      <c r="AQ93" s="350"/>
      <c r="AR93" s="350"/>
      <c r="AS93" s="350"/>
      <c r="AT93" s="350"/>
      <c r="AU93" s="350"/>
      <c r="AV93" s="350"/>
      <c r="AW93" s="350"/>
      <c r="AX93" s="350"/>
      <c r="AY93" s="350"/>
      <c r="AZ93" s="350"/>
      <c r="BA93" s="350"/>
      <c r="BB93" s="350"/>
      <c r="BC93" s="350"/>
      <c r="BD93" s="350"/>
      <c r="BE93" s="350"/>
      <c r="BF93" s="350"/>
      <c r="BG93" s="350"/>
      <c r="BH93" s="350"/>
      <c r="BI93" s="350"/>
      <c r="BJ93" s="350"/>
      <c r="BK93" s="350"/>
      <c r="BL93" s="350"/>
      <c r="BM93" s="350"/>
      <c r="BN93" s="350"/>
      <c r="BO93" s="350"/>
      <c r="BP93" s="351"/>
      <c r="BQ93" s="41">
        <f ca="1">IF(C87="","",INDIRECT("Q料率_業種一括有期・建設!$K$"&amp; B87,TRUE))</f>
        <v>23</v>
      </c>
      <c r="BR93" s="41"/>
      <c r="BS93" s="41"/>
      <c r="BT93" s="41"/>
      <c r="BU93" s="41"/>
      <c r="BV93" s="41"/>
      <c r="BW93" s="41"/>
      <c r="BX93" s="41"/>
      <c r="BY93" s="334">
        <f ca="1">ROUNDDOWN(AG93*(BQ93/100)/1000,0)</f>
        <v>0</v>
      </c>
      <c r="BZ93" s="335"/>
      <c r="CA93" s="335"/>
      <c r="CB93" s="335"/>
      <c r="CC93" s="335"/>
      <c r="CD93" s="335"/>
      <c r="CE93" s="335"/>
      <c r="CF93" s="335"/>
      <c r="CG93" s="335"/>
      <c r="CH93" s="335"/>
      <c r="CI93" s="335"/>
      <c r="CJ93" s="335"/>
      <c r="CK93" s="335"/>
      <c r="CL93" s="335"/>
      <c r="CM93" s="335"/>
      <c r="CN93" s="335"/>
      <c r="CO93" s="335"/>
      <c r="CP93" s="335"/>
      <c r="CQ93" s="335"/>
      <c r="CR93" s="335"/>
      <c r="CS93" s="335"/>
      <c r="CT93" s="335"/>
      <c r="CU93" s="335"/>
      <c r="CV93" s="335"/>
      <c r="CW93" s="335"/>
      <c r="CX93" s="335"/>
      <c r="CY93" s="335"/>
      <c r="CZ93" s="336"/>
      <c r="DA93" s="325">
        <f ca="1">IF(C87="","",INDIRECT("Q料率_業種一括有期・建設!$G$"&amp;B87,TRUE))</f>
        <v>15</v>
      </c>
      <c r="DB93" s="41"/>
      <c r="DC93" s="41"/>
      <c r="DD93" s="41"/>
      <c r="DE93" s="41"/>
      <c r="DF93" s="41"/>
      <c r="DG93" s="41"/>
      <c r="DH93" s="41"/>
      <c r="DI93" s="41"/>
      <c r="DJ93" s="41"/>
      <c r="DK93" s="332"/>
      <c r="DL93" s="332"/>
      <c r="DM93" s="332"/>
      <c r="DN93" s="332"/>
      <c r="DO93" s="332"/>
      <c r="DP93" s="332"/>
      <c r="DQ93" s="332"/>
      <c r="DR93" s="332"/>
      <c r="DS93" s="332"/>
      <c r="DT93" s="332"/>
      <c r="DU93" s="78">
        <f ca="1">ROUNDDOWN(IF(DK93="",BY93*DA93,BY93*DK93),0)</f>
        <v>0</v>
      </c>
      <c r="DV93" s="79"/>
      <c r="DW93" s="79"/>
      <c r="DX93" s="79"/>
      <c r="DY93" s="79"/>
      <c r="DZ93" s="79"/>
      <c r="EA93" s="79"/>
      <c r="EB93" s="79"/>
      <c r="EC93" s="79"/>
      <c r="ED93" s="79"/>
      <c r="EE93" s="79"/>
      <c r="EF93" s="79"/>
      <c r="EG93" s="79"/>
      <c r="EH93" s="79"/>
      <c r="EI93" s="79"/>
      <c r="EJ93" s="79"/>
      <c r="EK93" s="79"/>
      <c r="EL93" s="79"/>
      <c r="EM93" s="79"/>
      <c r="EN93" s="79"/>
      <c r="EO93" s="79"/>
      <c r="EP93" s="79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80"/>
      <c r="FE93" s="312" t="s">
        <v>72</v>
      </c>
      <c r="FF93" s="272"/>
      <c r="FG93" s="272"/>
      <c r="FH93" s="272"/>
      <c r="FI93" s="272"/>
      <c r="FJ93" s="272"/>
      <c r="FK93" s="272"/>
      <c r="FL93" s="272"/>
      <c r="FM93" s="272"/>
      <c r="FN93" s="272"/>
      <c r="FO93" s="272"/>
      <c r="FP93" s="272"/>
      <c r="FQ93" s="272"/>
      <c r="FR93" s="272"/>
      <c r="FS93" s="272"/>
      <c r="FT93" s="272"/>
    </row>
    <row r="94" spans="1:179" ht="6" customHeight="1" thickBot="1" x14ac:dyDescent="0.2">
      <c r="A94" s="18"/>
      <c r="C94" s="449"/>
      <c r="D94" s="450"/>
      <c r="E94" s="450"/>
      <c r="F94" s="451"/>
      <c r="G94" s="458"/>
      <c r="H94" s="459"/>
      <c r="I94" s="459"/>
      <c r="J94" s="460"/>
      <c r="K94" s="292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4"/>
      <c r="AC94" s="355"/>
      <c r="AD94" s="355"/>
      <c r="AE94" s="355"/>
      <c r="AF94" s="356"/>
      <c r="AG94" s="352"/>
      <c r="AH94" s="353"/>
      <c r="AI94" s="353"/>
      <c r="AJ94" s="353"/>
      <c r="AK94" s="353"/>
      <c r="AL94" s="353"/>
      <c r="AM94" s="353"/>
      <c r="AN94" s="353"/>
      <c r="AO94" s="353"/>
      <c r="AP94" s="353"/>
      <c r="AQ94" s="353"/>
      <c r="AR94" s="353"/>
      <c r="AS94" s="353"/>
      <c r="AT94" s="353"/>
      <c r="AU94" s="353"/>
      <c r="AV94" s="353"/>
      <c r="AW94" s="353"/>
      <c r="AX94" s="353"/>
      <c r="AY94" s="353"/>
      <c r="AZ94" s="353"/>
      <c r="BA94" s="353"/>
      <c r="BB94" s="353"/>
      <c r="BC94" s="353"/>
      <c r="BD94" s="353"/>
      <c r="BE94" s="353"/>
      <c r="BF94" s="353"/>
      <c r="BG94" s="353"/>
      <c r="BH94" s="353"/>
      <c r="BI94" s="353"/>
      <c r="BJ94" s="353"/>
      <c r="BK94" s="353"/>
      <c r="BL94" s="353"/>
      <c r="BM94" s="353"/>
      <c r="BN94" s="353"/>
      <c r="BO94" s="353"/>
      <c r="BP94" s="354"/>
      <c r="BQ94" s="41"/>
      <c r="BR94" s="41"/>
      <c r="BS94" s="41"/>
      <c r="BT94" s="41"/>
      <c r="BU94" s="41"/>
      <c r="BV94" s="41"/>
      <c r="BW94" s="41"/>
      <c r="BX94" s="41"/>
      <c r="BY94" s="337"/>
      <c r="BZ94" s="338"/>
      <c r="CA94" s="338"/>
      <c r="CB94" s="338"/>
      <c r="CC94" s="338"/>
      <c r="CD94" s="338"/>
      <c r="CE94" s="338"/>
      <c r="CF94" s="338"/>
      <c r="CG94" s="338"/>
      <c r="CH94" s="338"/>
      <c r="CI94" s="338"/>
      <c r="CJ94" s="338"/>
      <c r="CK94" s="338"/>
      <c r="CL94" s="338"/>
      <c r="CM94" s="338"/>
      <c r="CN94" s="338"/>
      <c r="CO94" s="338"/>
      <c r="CP94" s="338"/>
      <c r="CQ94" s="338"/>
      <c r="CR94" s="338"/>
      <c r="CS94" s="338"/>
      <c r="CT94" s="338"/>
      <c r="CU94" s="338"/>
      <c r="CV94" s="338"/>
      <c r="CW94" s="338"/>
      <c r="CX94" s="338"/>
      <c r="CY94" s="338"/>
      <c r="CZ94" s="339"/>
      <c r="DA94" s="325"/>
      <c r="DB94" s="41"/>
      <c r="DC94" s="41"/>
      <c r="DD94" s="41"/>
      <c r="DE94" s="41"/>
      <c r="DF94" s="41"/>
      <c r="DG94" s="41"/>
      <c r="DH94" s="41"/>
      <c r="DI94" s="41"/>
      <c r="DJ94" s="41"/>
      <c r="DK94" s="332"/>
      <c r="DL94" s="332"/>
      <c r="DM94" s="332"/>
      <c r="DN94" s="332"/>
      <c r="DO94" s="332"/>
      <c r="DP94" s="332"/>
      <c r="DQ94" s="332"/>
      <c r="DR94" s="332"/>
      <c r="DS94" s="332"/>
      <c r="DT94" s="332"/>
      <c r="DU94" s="81"/>
      <c r="DV94" s="82"/>
      <c r="DW94" s="82"/>
      <c r="DX94" s="82"/>
      <c r="DY94" s="82"/>
      <c r="DZ94" s="82"/>
      <c r="EA94" s="82"/>
      <c r="EB94" s="82"/>
      <c r="EC94" s="82"/>
      <c r="ED94" s="82"/>
      <c r="EE94" s="82"/>
      <c r="EF94" s="82"/>
      <c r="EG94" s="82"/>
      <c r="EH94" s="82"/>
      <c r="EI94" s="82"/>
      <c r="EJ94" s="82"/>
      <c r="EK94" s="82"/>
      <c r="EL94" s="82"/>
      <c r="EM94" s="82"/>
      <c r="EN94" s="82"/>
      <c r="EO94" s="82"/>
      <c r="EP94" s="82"/>
      <c r="EQ94" s="82"/>
      <c r="ER94" s="82"/>
      <c r="ES94" s="82"/>
      <c r="ET94" s="82"/>
      <c r="EU94" s="82"/>
      <c r="EV94" s="82"/>
      <c r="EW94" s="82"/>
      <c r="EX94" s="82"/>
      <c r="EY94" s="82"/>
      <c r="EZ94" s="82"/>
      <c r="FA94" s="82"/>
      <c r="FB94" s="82"/>
      <c r="FC94" s="82"/>
      <c r="FD94" s="83"/>
      <c r="FE94" s="312"/>
      <c r="FF94" s="272"/>
      <c r="FG94" s="272"/>
      <c r="FH94" s="272"/>
      <c r="FI94" s="272"/>
      <c r="FJ94" s="272"/>
      <c r="FK94" s="272"/>
      <c r="FL94" s="272"/>
      <c r="FM94" s="272"/>
      <c r="FN94" s="272"/>
      <c r="FO94" s="272"/>
      <c r="FP94" s="272"/>
      <c r="FQ94" s="272"/>
      <c r="FR94" s="272"/>
      <c r="FS94" s="272"/>
      <c r="FT94" s="272"/>
    </row>
    <row r="95" spans="1:179" ht="6" customHeight="1" x14ac:dyDescent="0.15">
      <c r="C95" s="387" t="s">
        <v>74</v>
      </c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7"/>
      <c r="R95" s="387"/>
      <c r="S95" s="387"/>
      <c r="T95" s="387"/>
      <c r="U95" s="387"/>
      <c r="V95" s="387"/>
      <c r="W95" s="387"/>
      <c r="X95" s="387"/>
      <c r="Y95" s="387"/>
      <c r="Z95" s="387"/>
      <c r="AA95" s="387"/>
      <c r="AB95" s="387"/>
      <c r="AC95" s="387"/>
      <c r="AD95" s="387"/>
      <c r="AE95" s="387"/>
      <c r="AF95" s="388"/>
      <c r="AG95" s="437">
        <f>SUM(AG23:BP94)</f>
        <v>0</v>
      </c>
      <c r="AH95" s="438"/>
      <c r="AI95" s="438"/>
      <c r="AJ95" s="438"/>
      <c r="AK95" s="438"/>
      <c r="AL95" s="438"/>
      <c r="AM95" s="438"/>
      <c r="AN95" s="438"/>
      <c r="AO95" s="438"/>
      <c r="AP95" s="438"/>
      <c r="AQ95" s="438"/>
      <c r="AR95" s="438"/>
      <c r="AS95" s="438"/>
      <c r="AT95" s="438"/>
      <c r="AU95" s="438"/>
      <c r="AV95" s="438"/>
      <c r="AW95" s="438"/>
      <c r="AX95" s="438"/>
      <c r="AY95" s="438"/>
      <c r="AZ95" s="438"/>
      <c r="BA95" s="438"/>
      <c r="BB95" s="438"/>
      <c r="BC95" s="438"/>
      <c r="BD95" s="438"/>
      <c r="BE95" s="438"/>
      <c r="BF95" s="438"/>
      <c r="BG95" s="438"/>
      <c r="BH95" s="438"/>
      <c r="BI95" s="438"/>
      <c r="BJ95" s="438"/>
      <c r="BK95" s="438"/>
      <c r="BL95" s="438"/>
      <c r="BM95" s="438"/>
      <c r="BN95" s="438"/>
      <c r="BO95" s="438"/>
      <c r="BP95" s="438"/>
      <c r="BQ95" s="101"/>
      <c r="BR95" s="101"/>
      <c r="BS95" s="101"/>
      <c r="BT95" s="101"/>
      <c r="BU95" s="101"/>
      <c r="BV95" s="101"/>
      <c r="BW95" s="101"/>
      <c r="BX95" s="101"/>
      <c r="BY95" s="438">
        <f ca="1">SUM(BY23:CZ94)</f>
        <v>0</v>
      </c>
      <c r="BZ95" s="438"/>
      <c r="CA95" s="438"/>
      <c r="CB95" s="438"/>
      <c r="CC95" s="438"/>
      <c r="CD95" s="438"/>
      <c r="CE95" s="438"/>
      <c r="CF95" s="438"/>
      <c r="CG95" s="438"/>
      <c r="CH95" s="438"/>
      <c r="CI95" s="438"/>
      <c r="CJ95" s="438"/>
      <c r="CK95" s="438"/>
      <c r="CL95" s="438"/>
      <c r="CM95" s="438"/>
      <c r="CN95" s="438"/>
      <c r="CO95" s="438"/>
      <c r="CP95" s="438"/>
      <c r="CQ95" s="438"/>
      <c r="CR95" s="438"/>
      <c r="CS95" s="438"/>
      <c r="CT95" s="438"/>
      <c r="CU95" s="438"/>
      <c r="CV95" s="438"/>
      <c r="CW95" s="438"/>
      <c r="CX95" s="438"/>
      <c r="CY95" s="438"/>
      <c r="CZ95" s="441"/>
      <c r="DA95" s="385"/>
      <c r="DB95" s="101"/>
      <c r="DC95" s="101"/>
      <c r="DD95" s="101"/>
      <c r="DE95" s="101"/>
      <c r="DF95" s="101"/>
      <c r="DG95" s="101"/>
      <c r="DH95" s="101"/>
      <c r="DI95" s="101"/>
      <c r="DJ95" s="101"/>
      <c r="DK95" s="101"/>
      <c r="DL95" s="101"/>
      <c r="DM95" s="101"/>
      <c r="DN95" s="101"/>
      <c r="DO95" s="101"/>
      <c r="DP95" s="101"/>
      <c r="DQ95" s="101"/>
      <c r="DR95" s="101"/>
      <c r="DS95" s="101"/>
      <c r="DT95" s="102"/>
      <c r="DU95" s="59">
        <f ca="1">SUM(DU23:FD94)</f>
        <v>0</v>
      </c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1"/>
      <c r="FE95" s="312" t="s">
        <v>73</v>
      </c>
      <c r="FF95" s="272"/>
      <c r="FG95" s="272"/>
      <c r="FH95" s="272"/>
      <c r="FI95" s="272"/>
      <c r="FJ95" s="272"/>
      <c r="FK95" s="272"/>
      <c r="FL95" s="272"/>
      <c r="FM95" s="272"/>
      <c r="FN95" s="272"/>
      <c r="FO95" s="272"/>
      <c r="FP95" s="272"/>
      <c r="FQ95" s="272"/>
      <c r="FR95" s="272"/>
      <c r="FS95" s="272"/>
      <c r="FT95" s="272"/>
    </row>
    <row r="96" spans="1:179" ht="6" customHeight="1" thickBot="1" x14ac:dyDescent="0.2">
      <c r="C96" s="389"/>
      <c r="D96" s="389"/>
      <c r="E96" s="389"/>
      <c r="F96" s="389"/>
      <c r="G96" s="389"/>
      <c r="H96" s="389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89"/>
      <c r="T96" s="389"/>
      <c r="U96" s="389"/>
      <c r="V96" s="389"/>
      <c r="W96" s="389"/>
      <c r="X96" s="389"/>
      <c r="Y96" s="389"/>
      <c r="Z96" s="389"/>
      <c r="AA96" s="389"/>
      <c r="AB96" s="389"/>
      <c r="AC96" s="389"/>
      <c r="AD96" s="389"/>
      <c r="AE96" s="389"/>
      <c r="AF96" s="390"/>
      <c r="AG96" s="439"/>
      <c r="AH96" s="440"/>
      <c r="AI96" s="440"/>
      <c r="AJ96" s="440"/>
      <c r="AK96" s="440"/>
      <c r="AL96" s="440"/>
      <c r="AM96" s="440"/>
      <c r="AN96" s="440"/>
      <c r="AO96" s="440"/>
      <c r="AP96" s="440"/>
      <c r="AQ96" s="440"/>
      <c r="AR96" s="440"/>
      <c r="AS96" s="440"/>
      <c r="AT96" s="440"/>
      <c r="AU96" s="440"/>
      <c r="AV96" s="440"/>
      <c r="AW96" s="440"/>
      <c r="AX96" s="440"/>
      <c r="AY96" s="440"/>
      <c r="AZ96" s="440"/>
      <c r="BA96" s="440"/>
      <c r="BB96" s="440"/>
      <c r="BC96" s="440"/>
      <c r="BD96" s="440"/>
      <c r="BE96" s="440"/>
      <c r="BF96" s="440"/>
      <c r="BG96" s="440"/>
      <c r="BH96" s="440"/>
      <c r="BI96" s="440"/>
      <c r="BJ96" s="440"/>
      <c r="BK96" s="440"/>
      <c r="BL96" s="440"/>
      <c r="BM96" s="440"/>
      <c r="BN96" s="440"/>
      <c r="BO96" s="440"/>
      <c r="BP96" s="440"/>
      <c r="BQ96" s="103"/>
      <c r="BR96" s="103"/>
      <c r="BS96" s="103"/>
      <c r="BT96" s="103"/>
      <c r="BU96" s="103"/>
      <c r="BV96" s="103"/>
      <c r="BW96" s="103"/>
      <c r="BX96" s="103"/>
      <c r="BY96" s="440"/>
      <c r="BZ96" s="440"/>
      <c r="CA96" s="440"/>
      <c r="CB96" s="440"/>
      <c r="CC96" s="440"/>
      <c r="CD96" s="440"/>
      <c r="CE96" s="440"/>
      <c r="CF96" s="440"/>
      <c r="CG96" s="440"/>
      <c r="CH96" s="440"/>
      <c r="CI96" s="440"/>
      <c r="CJ96" s="440"/>
      <c r="CK96" s="440"/>
      <c r="CL96" s="440"/>
      <c r="CM96" s="440"/>
      <c r="CN96" s="440"/>
      <c r="CO96" s="440"/>
      <c r="CP96" s="440"/>
      <c r="CQ96" s="440"/>
      <c r="CR96" s="440"/>
      <c r="CS96" s="440"/>
      <c r="CT96" s="440"/>
      <c r="CU96" s="440"/>
      <c r="CV96" s="440"/>
      <c r="CW96" s="440"/>
      <c r="CX96" s="440"/>
      <c r="CY96" s="440"/>
      <c r="CZ96" s="442"/>
      <c r="DA96" s="386"/>
      <c r="DB96" s="103"/>
      <c r="DC96" s="103"/>
      <c r="DD96" s="103"/>
      <c r="DE96" s="103"/>
      <c r="DF96" s="103"/>
      <c r="DG96" s="103"/>
      <c r="DH96" s="103"/>
      <c r="DI96" s="103"/>
      <c r="DJ96" s="103"/>
      <c r="DK96" s="103"/>
      <c r="DL96" s="103"/>
      <c r="DM96" s="103"/>
      <c r="DN96" s="103"/>
      <c r="DO96" s="103"/>
      <c r="DP96" s="103"/>
      <c r="DQ96" s="103"/>
      <c r="DR96" s="103"/>
      <c r="DS96" s="103"/>
      <c r="DT96" s="104"/>
      <c r="DU96" s="62"/>
      <c r="DV96" s="63"/>
      <c r="DW96" s="63"/>
      <c r="DX96" s="63"/>
      <c r="DY96" s="63"/>
      <c r="DZ96" s="63"/>
      <c r="EA96" s="63"/>
      <c r="EB96" s="63"/>
      <c r="EC96" s="63"/>
      <c r="ED96" s="63"/>
      <c r="EE96" s="63"/>
      <c r="EF96" s="63"/>
      <c r="EG96" s="63"/>
      <c r="EH96" s="63"/>
      <c r="EI96" s="63"/>
      <c r="EJ96" s="63"/>
      <c r="EK96" s="63"/>
      <c r="EL96" s="63"/>
      <c r="EM96" s="63"/>
      <c r="EN96" s="63"/>
      <c r="EO96" s="63"/>
      <c r="EP96" s="63"/>
      <c r="EQ96" s="63"/>
      <c r="ER96" s="63"/>
      <c r="ES96" s="63"/>
      <c r="ET96" s="63"/>
      <c r="EU96" s="63"/>
      <c r="EV96" s="63"/>
      <c r="EW96" s="63"/>
      <c r="EX96" s="63"/>
      <c r="EY96" s="63"/>
      <c r="EZ96" s="63"/>
      <c r="FA96" s="63"/>
      <c r="FB96" s="63"/>
      <c r="FC96" s="63"/>
      <c r="FD96" s="64"/>
      <c r="FE96" s="312"/>
      <c r="FF96" s="272"/>
      <c r="FG96" s="272"/>
      <c r="FH96" s="272"/>
      <c r="FI96" s="272"/>
      <c r="FJ96" s="272"/>
      <c r="FK96" s="272"/>
      <c r="FL96" s="272"/>
      <c r="FM96" s="272"/>
      <c r="FN96" s="272"/>
      <c r="FO96" s="272"/>
      <c r="FP96" s="272"/>
      <c r="FQ96" s="272"/>
      <c r="FR96" s="272"/>
      <c r="FS96" s="272"/>
      <c r="FT96" s="272"/>
    </row>
    <row r="97" spans="1:194" ht="6" customHeight="1" x14ac:dyDescent="0.15">
      <c r="C97" s="433" t="s">
        <v>75</v>
      </c>
      <c r="D97" s="433"/>
      <c r="E97" s="433"/>
      <c r="F97" s="433"/>
      <c r="G97" s="433"/>
      <c r="H97" s="433"/>
      <c r="I97" s="433"/>
      <c r="J97" s="433"/>
      <c r="K97" s="433"/>
      <c r="L97" s="433"/>
      <c r="M97" s="433"/>
      <c r="N97" s="433"/>
      <c r="O97" s="433"/>
      <c r="P97" s="433"/>
      <c r="Q97" s="433"/>
      <c r="R97" s="433"/>
      <c r="S97" s="433"/>
      <c r="T97" s="433"/>
      <c r="U97" s="433"/>
      <c r="V97" s="433"/>
      <c r="W97" s="433"/>
      <c r="X97" s="433"/>
      <c r="Y97" s="433"/>
      <c r="Z97" s="433"/>
      <c r="AA97" s="433"/>
      <c r="AB97" s="433"/>
      <c r="AC97" s="433"/>
      <c r="AD97" s="433"/>
      <c r="AE97" s="433"/>
      <c r="AF97" s="126"/>
      <c r="AG97" s="427"/>
      <c r="AH97" s="428"/>
      <c r="AI97" s="428"/>
      <c r="AJ97" s="428"/>
      <c r="AK97" s="428"/>
      <c r="AL97" s="428"/>
      <c r="AM97" s="428"/>
      <c r="AN97" s="428"/>
      <c r="AO97" s="428"/>
      <c r="AP97" s="428"/>
      <c r="AQ97" s="428"/>
      <c r="AR97" s="428"/>
      <c r="AS97" s="428"/>
      <c r="AT97" s="428"/>
      <c r="AU97" s="428"/>
      <c r="AV97" s="428"/>
      <c r="AW97" s="428"/>
      <c r="AX97" s="428"/>
      <c r="AY97" s="428"/>
      <c r="AZ97" s="428"/>
      <c r="BA97" s="428"/>
      <c r="BB97" s="428"/>
      <c r="BC97" s="428"/>
      <c r="BD97" s="428"/>
      <c r="BE97" s="428"/>
      <c r="BF97" s="428"/>
      <c r="BG97" s="428"/>
      <c r="BH97" s="428"/>
      <c r="BI97" s="258" t="s">
        <v>76</v>
      </c>
      <c r="BJ97" s="258"/>
      <c r="BK97" s="258"/>
      <c r="BL97" s="258"/>
      <c r="BM97" s="258"/>
      <c r="BN97" s="258"/>
      <c r="BO97" s="258"/>
      <c r="BP97" s="259"/>
      <c r="BQ97" s="367"/>
      <c r="BR97" s="367"/>
      <c r="BS97" s="367"/>
      <c r="BT97" s="367"/>
      <c r="BU97" s="367"/>
      <c r="BV97" s="367"/>
      <c r="BW97" s="367"/>
      <c r="BX97" s="367"/>
      <c r="BY97" s="262" t="s">
        <v>77</v>
      </c>
      <c r="BZ97" s="124"/>
      <c r="CA97" s="124"/>
      <c r="CB97" s="124"/>
      <c r="CC97" s="266"/>
      <c r="CD97" s="266"/>
      <c r="CE97" s="266"/>
      <c r="CF97" s="266"/>
      <c r="CG97" s="266"/>
      <c r="CH97" s="266"/>
      <c r="CI97" s="266"/>
      <c r="CJ97" s="266"/>
      <c r="CK97" s="266"/>
      <c r="CL97" s="266"/>
      <c r="CM97" s="266"/>
      <c r="CN97" s="266"/>
      <c r="CO97" s="266"/>
      <c r="CP97" s="266"/>
      <c r="CQ97" s="266"/>
      <c r="CR97" s="266"/>
      <c r="CS97" s="266"/>
      <c r="CT97" s="266"/>
      <c r="CU97" s="266"/>
      <c r="CV97" s="266"/>
      <c r="CW97" s="266"/>
      <c r="CX97" s="266"/>
      <c r="CY97" s="266"/>
      <c r="CZ97" s="267"/>
      <c r="DA97" s="421"/>
      <c r="DB97" s="367"/>
      <c r="DC97" s="367"/>
      <c r="DD97" s="367"/>
      <c r="DE97" s="367"/>
      <c r="DF97" s="367"/>
      <c r="DG97" s="367"/>
      <c r="DH97" s="367"/>
      <c r="DI97" s="367"/>
      <c r="DJ97" s="367"/>
      <c r="DK97" s="365"/>
      <c r="DL97" s="365"/>
      <c r="DM97" s="365"/>
      <c r="DN97" s="365"/>
      <c r="DO97" s="365"/>
      <c r="DP97" s="365"/>
      <c r="DQ97" s="365"/>
      <c r="DR97" s="365"/>
      <c r="DS97" s="365"/>
      <c r="DT97" s="365"/>
      <c r="DU97" s="357" t="str">
        <f>IF(CC97="","",ROUNDDOWN(IF(DK97="",CC97*DA97,CC97*DK97),0))</f>
        <v/>
      </c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358"/>
      <c r="FE97" s="5"/>
    </row>
    <row r="98" spans="1:194" ht="6" customHeight="1" x14ac:dyDescent="0.15">
      <c r="C98" s="434"/>
      <c r="D98" s="434"/>
      <c r="E98" s="434"/>
      <c r="F98" s="434"/>
      <c r="G98" s="434"/>
      <c r="H98" s="434"/>
      <c r="I98" s="434"/>
      <c r="J98" s="434"/>
      <c r="K98" s="434"/>
      <c r="L98" s="434"/>
      <c r="M98" s="434"/>
      <c r="N98" s="434"/>
      <c r="O98" s="434"/>
      <c r="P98" s="434"/>
      <c r="Q98" s="434"/>
      <c r="R98" s="434"/>
      <c r="S98" s="434"/>
      <c r="T98" s="434"/>
      <c r="U98" s="434"/>
      <c r="V98" s="434"/>
      <c r="W98" s="434"/>
      <c r="X98" s="434"/>
      <c r="Y98" s="434"/>
      <c r="Z98" s="434"/>
      <c r="AA98" s="434"/>
      <c r="AB98" s="434"/>
      <c r="AC98" s="434"/>
      <c r="AD98" s="434"/>
      <c r="AE98" s="434"/>
      <c r="AF98" s="35"/>
      <c r="AG98" s="429"/>
      <c r="AH98" s="430"/>
      <c r="AI98" s="430"/>
      <c r="AJ98" s="430"/>
      <c r="AK98" s="430"/>
      <c r="AL98" s="430"/>
      <c r="AM98" s="430"/>
      <c r="AN98" s="430"/>
      <c r="AO98" s="430"/>
      <c r="AP98" s="430"/>
      <c r="AQ98" s="430"/>
      <c r="AR98" s="430"/>
      <c r="AS98" s="430"/>
      <c r="AT98" s="430"/>
      <c r="AU98" s="430"/>
      <c r="AV98" s="430"/>
      <c r="AW98" s="430"/>
      <c r="AX98" s="430"/>
      <c r="AY98" s="430"/>
      <c r="AZ98" s="430"/>
      <c r="BA98" s="430"/>
      <c r="BB98" s="430"/>
      <c r="BC98" s="430"/>
      <c r="BD98" s="430"/>
      <c r="BE98" s="430"/>
      <c r="BF98" s="430"/>
      <c r="BG98" s="430"/>
      <c r="BH98" s="430"/>
      <c r="BI98" s="260"/>
      <c r="BJ98" s="260"/>
      <c r="BK98" s="260"/>
      <c r="BL98" s="260"/>
      <c r="BM98" s="260"/>
      <c r="BN98" s="260"/>
      <c r="BO98" s="260"/>
      <c r="BP98" s="261"/>
      <c r="BQ98" s="369"/>
      <c r="BR98" s="369"/>
      <c r="BS98" s="369"/>
      <c r="BT98" s="369"/>
      <c r="BU98" s="369"/>
      <c r="BV98" s="369"/>
      <c r="BW98" s="369"/>
      <c r="BX98" s="369"/>
      <c r="BY98" s="263"/>
      <c r="BZ98" s="264"/>
      <c r="CA98" s="264"/>
      <c r="CB98" s="264"/>
      <c r="CC98" s="268"/>
      <c r="CD98" s="268"/>
      <c r="CE98" s="268"/>
      <c r="CF98" s="268"/>
      <c r="CG98" s="268"/>
      <c r="CH98" s="268"/>
      <c r="CI98" s="268"/>
      <c r="CJ98" s="268"/>
      <c r="CK98" s="268"/>
      <c r="CL98" s="268"/>
      <c r="CM98" s="268"/>
      <c r="CN98" s="268"/>
      <c r="CO98" s="268"/>
      <c r="CP98" s="268"/>
      <c r="CQ98" s="268"/>
      <c r="CR98" s="268"/>
      <c r="CS98" s="268"/>
      <c r="CT98" s="268"/>
      <c r="CU98" s="268"/>
      <c r="CV98" s="268"/>
      <c r="CW98" s="268"/>
      <c r="CX98" s="268"/>
      <c r="CY98" s="268"/>
      <c r="CZ98" s="269"/>
      <c r="DA98" s="422"/>
      <c r="DB98" s="369"/>
      <c r="DC98" s="369"/>
      <c r="DD98" s="369"/>
      <c r="DE98" s="369"/>
      <c r="DF98" s="369"/>
      <c r="DG98" s="369"/>
      <c r="DH98" s="369"/>
      <c r="DI98" s="369"/>
      <c r="DJ98" s="369"/>
      <c r="DK98" s="366"/>
      <c r="DL98" s="366"/>
      <c r="DM98" s="366"/>
      <c r="DN98" s="366"/>
      <c r="DO98" s="366"/>
      <c r="DP98" s="366"/>
      <c r="DQ98" s="366"/>
      <c r="DR98" s="366"/>
      <c r="DS98" s="366"/>
      <c r="DT98" s="366"/>
      <c r="DU98" s="359"/>
      <c r="DV98" s="360"/>
      <c r="DW98" s="360"/>
      <c r="DX98" s="360"/>
      <c r="DY98" s="360"/>
      <c r="DZ98" s="360"/>
      <c r="EA98" s="360"/>
      <c r="EB98" s="360"/>
      <c r="EC98" s="360"/>
      <c r="ED98" s="360"/>
      <c r="EE98" s="360"/>
      <c r="EF98" s="360"/>
      <c r="EG98" s="360"/>
      <c r="EH98" s="360"/>
      <c r="EI98" s="360"/>
      <c r="EJ98" s="360"/>
      <c r="EK98" s="360"/>
      <c r="EL98" s="360"/>
      <c r="EM98" s="360"/>
      <c r="EN98" s="360"/>
      <c r="EO98" s="360"/>
      <c r="EP98" s="360"/>
      <c r="EQ98" s="360"/>
      <c r="ER98" s="360"/>
      <c r="ES98" s="360"/>
      <c r="ET98" s="360"/>
      <c r="EU98" s="360"/>
      <c r="EV98" s="360"/>
      <c r="EW98" s="360"/>
      <c r="EX98" s="360"/>
      <c r="EY98" s="360"/>
      <c r="EZ98" s="360"/>
      <c r="FA98" s="360"/>
      <c r="FB98" s="360"/>
      <c r="FC98" s="360"/>
      <c r="FD98" s="361"/>
      <c r="FE98" s="5"/>
      <c r="FF98" s="340" t="s">
        <v>78</v>
      </c>
      <c r="FG98" s="341"/>
      <c r="FH98" s="341"/>
      <c r="FI98" s="341"/>
      <c r="FJ98" s="341"/>
      <c r="FK98" s="341"/>
      <c r="FL98" s="341"/>
      <c r="FM98" s="341"/>
      <c r="FN98" s="341"/>
      <c r="FO98" s="341"/>
      <c r="FP98" s="341"/>
      <c r="FQ98" s="341"/>
      <c r="FR98" s="341"/>
      <c r="FS98" s="342"/>
    </row>
    <row r="99" spans="1:194" ht="6" customHeight="1" x14ac:dyDescent="0.15">
      <c r="C99" s="434"/>
      <c r="D99" s="434"/>
      <c r="E99" s="434"/>
      <c r="F99" s="434"/>
      <c r="G99" s="434"/>
      <c r="H99" s="434"/>
      <c r="I99" s="434"/>
      <c r="J99" s="434"/>
      <c r="K99" s="434"/>
      <c r="L99" s="434"/>
      <c r="M99" s="434"/>
      <c r="N99" s="434"/>
      <c r="O99" s="434"/>
      <c r="P99" s="434"/>
      <c r="Q99" s="434"/>
      <c r="R99" s="434"/>
      <c r="S99" s="434"/>
      <c r="T99" s="434"/>
      <c r="U99" s="434"/>
      <c r="V99" s="434"/>
      <c r="W99" s="434"/>
      <c r="X99" s="434"/>
      <c r="Y99" s="434"/>
      <c r="Z99" s="434"/>
      <c r="AA99" s="434"/>
      <c r="AB99" s="434"/>
      <c r="AC99" s="434"/>
      <c r="AD99" s="434"/>
      <c r="AE99" s="434"/>
      <c r="AF99" s="35"/>
      <c r="AG99" s="429"/>
      <c r="AH99" s="430"/>
      <c r="AI99" s="430"/>
      <c r="AJ99" s="430"/>
      <c r="AK99" s="430"/>
      <c r="AL99" s="430"/>
      <c r="AM99" s="430"/>
      <c r="AN99" s="430"/>
      <c r="AO99" s="430"/>
      <c r="AP99" s="430"/>
      <c r="AQ99" s="430"/>
      <c r="AR99" s="430"/>
      <c r="AS99" s="430"/>
      <c r="AT99" s="430"/>
      <c r="AU99" s="430"/>
      <c r="AV99" s="430"/>
      <c r="AW99" s="430"/>
      <c r="AX99" s="430"/>
      <c r="AY99" s="430"/>
      <c r="AZ99" s="430"/>
      <c r="BA99" s="430"/>
      <c r="BB99" s="430"/>
      <c r="BC99" s="430"/>
      <c r="BD99" s="430"/>
      <c r="BE99" s="430"/>
      <c r="BF99" s="430"/>
      <c r="BG99" s="430"/>
      <c r="BH99" s="430"/>
      <c r="BI99" s="260"/>
      <c r="BJ99" s="260"/>
      <c r="BK99" s="260"/>
      <c r="BL99" s="260"/>
      <c r="BM99" s="260"/>
      <c r="BN99" s="260"/>
      <c r="BO99" s="260"/>
      <c r="BP99" s="261"/>
      <c r="BQ99" s="435"/>
      <c r="BR99" s="435"/>
      <c r="BS99" s="435"/>
      <c r="BT99" s="435"/>
      <c r="BU99" s="435"/>
      <c r="BV99" s="435"/>
      <c r="BW99" s="435"/>
      <c r="BX99" s="435"/>
      <c r="BY99" s="262"/>
      <c r="BZ99" s="124"/>
      <c r="CA99" s="124"/>
      <c r="CB99" s="124"/>
      <c r="CC99" s="266"/>
      <c r="CD99" s="266"/>
      <c r="CE99" s="266"/>
      <c r="CF99" s="266"/>
      <c r="CG99" s="266"/>
      <c r="CH99" s="266"/>
      <c r="CI99" s="266"/>
      <c r="CJ99" s="266"/>
      <c r="CK99" s="266"/>
      <c r="CL99" s="266"/>
      <c r="CM99" s="266"/>
      <c r="CN99" s="266"/>
      <c r="CO99" s="266"/>
      <c r="CP99" s="266"/>
      <c r="CQ99" s="266"/>
      <c r="CR99" s="266"/>
      <c r="CS99" s="266"/>
      <c r="CT99" s="266"/>
      <c r="CU99" s="266"/>
      <c r="CV99" s="266"/>
      <c r="CW99" s="266"/>
      <c r="CX99" s="266"/>
      <c r="CY99" s="266"/>
      <c r="CZ99" s="267"/>
      <c r="DA99" s="421"/>
      <c r="DB99" s="367"/>
      <c r="DC99" s="367"/>
      <c r="DD99" s="367"/>
      <c r="DE99" s="367"/>
      <c r="DF99" s="367"/>
      <c r="DG99" s="367"/>
      <c r="DH99" s="367"/>
      <c r="DI99" s="367"/>
      <c r="DJ99" s="367"/>
      <c r="DK99" s="367"/>
      <c r="DL99" s="367"/>
      <c r="DM99" s="367"/>
      <c r="DN99" s="367"/>
      <c r="DO99" s="367"/>
      <c r="DP99" s="367"/>
      <c r="DQ99" s="367"/>
      <c r="DR99" s="367"/>
      <c r="DS99" s="367"/>
      <c r="DT99" s="368"/>
      <c r="DU99" s="362">
        <f>ROUNDDOWN(IF(DK99="",CC99*DA99,CC99*DK99),0)</f>
        <v>0</v>
      </c>
      <c r="DV99" s="363"/>
      <c r="DW99" s="363"/>
      <c r="DX99" s="363"/>
      <c r="DY99" s="363"/>
      <c r="DZ99" s="363"/>
      <c r="EA99" s="363"/>
      <c r="EB99" s="363"/>
      <c r="EC99" s="363"/>
      <c r="ED99" s="363"/>
      <c r="EE99" s="363"/>
      <c r="EF99" s="363"/>
      <c r="EG99" s="363"/>
      <c r="EH99" s="363"/>
      <c r="EI99" s="363"/>
      <c r="EJ99" s="363"/>
      <c r="EK99" s="363"/>
      <c r="EL99" s="363"/>
      <c r="EM99" s="363"/>
      <c r="EN99" s="363"/>
      <c r="EO99" s="363"/>
      <c r="EP99" s="363"/>
      <c r="EQ99" s="363"/>
      <c r="ER99" s="363"/>
      <c r="ES99" s="363"/>
      <c r="ET99" s="363"/>
      <c r="EU99" s="363"/>
      <c r="EV99" s="363"/>
      <c r="EW99" s="363"/>
      <c r="EX99" s="363"/>
      <c r="EY99" s="363"/>
      <c r="EZ99" s="363"/>
      <c r="FA99" s="363"/>
      <c r="FB99" s="363"/>
      <c r="FC99" s="363"/>
      <c r="FD99" s="364"/>
      <c r="FE99" s="5"/>
      <c r="FF99" s="343"/>
      <c r="FG99" s="272"/>
      <c r="FH99" s="272"/>
      <c r="FI99" s="272"/>
      <c r="FJ99" s="272"/>
      <c r="FK99" s="272"/>
      <c r="FL99" s="272"/>
      <c r="FM99" s="272"/>
      <c r="FN99" s="272"/>
      <c r="FO99" s="272"/>
      <c r="FP99" s="272"/>
      <c r="FQ99" s="272"/>
      <c r="FR99" s="272"/>
      <c r="FS99" s="344"/>
    </row>
    <row r="100" spans="1:194" ht="6" customHeight="1" thickBot="1" x14ac:dyDescent="0.2">
      <c r="C100" s="434"/>
      <c r="D100" s="434"/>
      <c r="E100" s="434"/>
      <c r="F100" s="434"/>
      <c r="G100" s="434"/>
      <c r="H100" s="434"/>
      <c r="I100" s="434"/>
      <c r="J100" s="434"/>
      <c r="K100" s="434"/>
      <c r="L100" s="434"/>
      <c r="M100" s="434"/>
      <c r="N100" s="434"/>
      <c r="O100" s="434"/>
      <c r="P100" s="434"/>
      <c r="Q100" s="434"/>
      <c r="R100" s="434"/>
      <c r="S100" s="434"/>
      <c r="T100" s="434"/>
      <c r="U100" s="434"/>
      <c r="V100" s="434"/>
      <c r="W100" s="434"/>
      <c r="X100" s="434"/>
      <c r="Y100" s="434"/>
      <c r="Z100" s="434"/>
      <c r="AA100" s="434"/>
      <c r="AB100" s="434"/>
      <c r="AC100" s="434"/>
      <c r="AD100" s="434"/>
      <c r="AE100" s="434"/>
      <c r="AF100" s="35"/>
      <c r="AG100" s="429"/>
      <c r="AH100" s="430"/>
      <c r="AI100" s="430"/>
      <c r="AJ100" s="430"/>
      <c r="AK100" s="430"/>
      <c r="AL100" s="430"/>
      <c r="AM100" s="430"/>
      <c r="AN100" s="430"/>
      <c r="AO100" s="430"/>
      <c r="AP100" s="430"/>
      <c r="AQ100" s="430"/>
      <c r="AR100" s="430"/>
      <c r="AS100" s="430"/>
      <c r="AT100" s="430"/>
      <c r="AU100" s="430"/>
      <c r="AV100" s="430"/>
      <c r="AW100" s="430"/>
      <c r="AX100" s="430"/>
      <c r="AY100" s="430"/>
      <c r="AZ100" s="430"/>
      <c r="BA100" s="430"/>
      <c r="BB100" s="430"/>
      <c r="BC100" s="430"/>
      <c r="BD100" s="430"/>
      <c r="BE100" s="430"/>
      <c r="BF100" s="430"/>
      <c r="BG100" s="430"/>
      <c r="BH100" s="430"/>
      <c r="BI100" s="260"/>
      <c r="BJ100" s="260"/>
      <c r="BK100" s="260"/>
      <c r="BL100" s="260"/>
      <c r="BM100" s="260"/>
      <c r="BN100" s="260"/>
      <c r="BO100" s="260"/>
      <c r="BP100" s="261"/>
      <c r="BQ100" s="436"/>
      <c r="BR100" s="436"/>
      <c r="BS100" s="436"/>
      <c r="BT100" s="436"/>
      <c r="BU100" s="436"/>
      <c r="BV100" s="436"/>
      <c r="BW100" s="436"/>
      <c r="BX100" s="436"/>
      <c r="BY100" s="265"/>
      <c r="BZ100" s="48"/>
      <c r="CA100" s="48"/>
      <c r="CB100" s="48"/>
      <c r="CC100" s="431"/>
      <c r="CD100" s="431"/>
      <c r="CE100" s="431"/>
      <c r="CF100" s="431"/>
      <c r="CG100" s="431"/>
      <c r="CH100" s="431"/>
      <c r="CI100" s="431"/>
      <c r="CJ100" s="431"/>
      <c r="CK100" s="431"/>
      <c r="CL100" s="431"/>
      <c r="CM100" s="431"/>
      <c r="CN100" s="431"/>
      <c r="CO100" s="431"/>
      <c r="CP100" s="431"/>
      <c r="CQ100" s="431"/>
      <c r="CR100" s="431"/>
      <c r="CS100" s="431"/>
      <c r="CT100" s="431"/>
      <c r="CU100" s="431"/>
      <c r="CV100" s="431"/>
      <c r="CW100" s="431"/>
      <c r="CX100" s="431"/>
      <c r="CY100" s="431"/>
      <c r="CZ100" s="432"/>
      <c r="DA100" s="422"/>
      <c r="DB100" s="369"/>
      <c r="DC100" s="369"/>
      <c r="DD100" s="369"/>
      <c r="DE100" s="369"/>
      <c r="DF100" s="369"/>
      <c r="DG100" s="369"/>
      <c r="DH100" s="369"/>
      <c r="DI100" s="369"/>
      <c r="DJ100" s="369"/>
      <c r="DK100" s="369"/>
      <c r="DL100" s="369"/>
      <c r="DM100" s="369"/>
      <c r="DN100" s="369"/>
      <c r="DO100" s="369"/>
      <c r="DP100" s="369"/>
      <c r="DQ100" s="369"/>
      <c r="DR100" s="369"/>
      <c r="DS100" s="369"/>
      <c r="DT100" s="370"/>
      <c r="DU100" s="359"/>
      <c r="DV100" s="360"/>
      <c r="DW100" s="360"/>
      <c r="DX100" s="360"/>
      <c r="DY100" s="360"/>
      <c r="DZ100" s="360"/>
      <c r="EA100" s="360"/>
      <c r="EB100" s="360"/>
      <c r="EC100" s="360"/>
      <c r="ED100" s="360"/>
      <c r="EE100" s="360"/>
      <c r="EF100" s="360"/>
      <c r="EG100" s="360"/>
      <c r="EH100" s="360"/>
      <c r="EI100" s="360"/>
      <c r="EJ100" s="360"/>
      <c r="EK100" s="360"/>
      <c r="EL100" s="360"/>
      <c r="EM100" s="360"/>
      <c r="EN100" s="360"/>
      <c r="EO100" s="360"/>
      <c r="EP100" s="360"/>
      <c r="EQ100" s="360"/>
      <c r="ER100" s="360"/>
      <c r="ES100" s="360"/>
      <c r="ET100" s="360"/>
      <c r="EU100" s="360"/>
      <c r="EV100" s="360"/>
      <c r="EW100" s="360"/>
      <c r="EX100" s="360"/>
      <c r="EY100" s="360"/>
      <c r="EZ100" s="360"/>
      <c r="FA100" s="360"/>
      <c r="FB100" s="360"/>
      <c r="FC100" s="360"/>
      <c r="FD100" s="361"/>
      <c r="FE100" s="5"/>
      <c r="FF100" s="319"/>
      <c r="FG100" s="320"/>
      <c r="FH100" s="320"/>
      <c r="FI100" s="320"/>
      <c r="FJ100" s="320"/>
      <c r="FK100" s="320"/>
      <c r="FL100" s="320"/>
      <c r="FM100" s="320"/>
      <c r="FN100" s="320"/>
      <c r="FO100" s="320"/>
      <c r="FP100" s="320"/>
      <c r="FQ100" s="320"/>
      <c r="FR100" s="320"/>
      <c r="FS100" s="46" t="s">
        <v>36</v>
      </c>
      <c r="FT100" s="47"/>
    </row>
    <row r="101" spans="1:194" ht="6" customHeight="1" x14ac:dyDescent="0.15">
      <c r="C101" s="126" t="s">
        <v>79</v>
      </c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8"/>
      <c r="AG101" s="105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7"/>
      <c r="BQ101" s="102"/>
      <c r="BR101" s="106"/>
      <c r="BS101" s="106"/>
      <c r="BT101" s="106"/>
      <c r="BU101" s="106"/>
      <c r="BV101" s="106"/>
      <c r="BW101" s="106"/>
      <c r="BX101" s="107"/>
      <c r="BY101" s="102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42"/>
      <c r="DA101" s="105"/>
      <c r="DB101" s="106"/>
      <c r="DC101" s="106"/>
      <c r="DD101" s="106"/>
      <c r="DE101" s="106"/>
      <c r="DF101" s="106"/>
      <c r="DG101" s="106"/>
      <c r="DH101" s="106"/>
      <c r="DI101" s="106"/>
      <c r="DJ101" s="107"/>
      <c r="DK101" s="102"/>
      <c r="DL101" s="106"/>
      <c r="DM101" s="106"/>
      <c r="DN101" s="106"/>
      <c r="DO101" s="106"/>
      <c r="DP101" s="106"/>
      <c r="DQ101" s="106"/>
      <c r="DR101" s="106"/>
      <c r="DS101" s="106"/>
      <c r="DT101" s="142"/>
      <c r="DU101" s="50">
        <f ca="1">SUM(DU95:FD98)</f>
        <v>0</v>
      </c>
      <c r="DV101" s="51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  <c r="EL101" s="51"/>
      <c r="EM101" s="51"/>
      <c r="EN101" s="51"/>
      <c r="EO101" s="51"/>
      <c r="EP101" s="51"/>
      <c r="EQ101" s="51"/>
      <c r="ER101" s="51"/>
      <c r="ES101" s="51"/>
      <c r="ET101" s="51"/>
      <c r="EU101" s="51"/>
      <c r="EV101" s="51"/>
      <c r="EW101" s="51"/>
      <c r="EX101" s="51"/>
      <c r="EY101" s="51"/>
      <c r="EZ101" s="51"/>
      <c r="FA101" s="51"/>
      <c r="FB101" s="51"/>
      <c r="FC101" s="51"/>
      <c r="FD101" s="52"/>
      <c r="FF101" s="321"/>
      <c r="FG101" s="322"/>
      <c r="FH101" s="322"/>
      <c r="FI101" s="322"/>
      <c r="FJ101" s="322"/>
      <c r="FK101" s="322"/>
      <c r="FL101" s="322"/>
      <c r="FM101" s="322"/>
      <c r="FN101" s="322"/>
      <c r="FO101" s="322"/>
      <c r="FP101" s="322"/>
      <c r="FQ101" s="322"/>
      <c r="FR101" s="322"/>
      <c r="FS101" s="149"/>
      <c r="FT101" s="333"/>
    </row>
    <row r="102" spans="1:194" ht="6" customHeight="1" x14ac:dyDescent="0.15">
      <c r="C102" s="129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5"/>
      <c r="AG102" s="108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10"/>
      <c r="BQ102" s="143"/>
      <c r="BR102" s="109"/>
      <c r="BS102" s="109"/>
      <c r="BT102" s="109"/>
      <c r="BU102" s="109"/>
      <c r="BV102" s="109"/>
      <c r="BW102" s="109"/>
      <c r="BX102" s="110"/>
      <c r="BY102" s="143"/>
      <c r="BZ102" s="109"/>
      <c r="CA102" s="109"/>
      <c r="CB102" s="109"/>
      <c r="CC102" s="109"/>
      <c r="CD102" s="109"/>
      <c r="CE102" s="109"/>
      <c r="CF102" s="109"/>
      <c r="CG102" s="109"/>
      <c r="CH102" s="109"/>
      <c r="CI102" s="109"/>
      <c r="CJ102" s="109"/>
      <c r="CK102" s="109"/>
      <c r="CL102" s="109"/>
      <c r="CM102" s="109"/>
      <c r="CN102" s="109"/>
      <c r="CO102" s="109"/>
      <c r="CP102" s="109"/>
      <c r="CQ102" s="109"/>
      <c r="CR102" s="109"/>
      <c r="CS102" s="109"/>
      <c r="CT102" s="109"/>
      <c r="CU102" s="109"/>
      <c r="CV102" s="109"/>
      <c r="CW102" s="109"/>
      <c r="CX102" s="109"/>
      <c r="CY102" s="109"/>
      <c r="CZ102" s="144"/>
      <c r="DA102" s="108"/>
      <c r="DB102" s="109"/>
      <c r="DC102" s="109"/>
      <c r="DD102" s="109"/>
      <c r="DE102" s="109"/>
      <c r="DF102" s="109"/>
      <c r="DG102" s="109"/>
      <c r="DH102" s="109"/>
      <c r="DI102" s="109"/>
      <c r="DJ102" s="110"/>
      <c r="DK102" s="143"/>
      <c r="DL102" s="109"/>
      <c r="DM102" s="109"/>
      <c r="DN102" s="109"/>
      <c r="DO102" s="109"/>
      <c r="DP102" s="109"/>
      <c r="DQ102" s="109"/>
      <c r="DR102" s="109"/>
      <c r="DS102" s="109"/>
      <c r="DT102" s="144"/>
      <c r="DU102" s="53"/>
      <c r="DV102" s="54"/>
      <c r="DW102" s="54"/>
      <c r="DX102" s="54"/>
      <c r="DY102" s="54"/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4"/>
      <c r="EL102" s="54"/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4"/>
      <c r="EY102" s="54"/>
      <c r="EZ102" s="54"/>
      <c r="FA102" s="54"/>
      <c r="FB102" s="54"/>
      <c r="FC102" s="54"/>
      <c r="FD102" s="55"/>
      <c r="FF102" s="321"/>
      <c r="FG102" s="322"/>
      <c r="FH102" s="322"/>
      <c r="FI102" s="322"/>
      <c r="FJ102" s="322"/>
      <c r="FK102" s="322"/>
      <c r="FL102" s="322"/>
      <c r="FM102" s="322"/>
      <c r="FN102" s="322"/>
      <c r="FO102" s="322"/>
      <c r="FP102" s="322"/>
      <c r="FQ102" s="322"/>
      <c r="FR102" s="322"/>
      <c r="FS102" s="149"/>
      <c r="FT102" s="333"/>
    </row>
    <row r="103" spans="1:194" ht="6" customHeight="1" x14ac:dyDescent="0.15">
      <c r="C103" s="129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5"/>
      <c r="AG103" s="105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7"/>
      <c r="BQ103" s="102"/>
      <c r="BR103" s="106"/>
      <c r="BS103" s="106"/>
      <c r="BT103" s="106"/>
      <c r="BU103" s="106"/>
      <c r="BV103" s="106"/>
      <c r="BW103" s="106"/>
      <c r="BX103" s="107"/>
      <c r="BY103" s="102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42"/>
      <c r="DA103" s="105"/>
      <c r="DB103" s="106"/>
      <c r="DC103" s="106"/>
      <c r="DD103" s="106"/>
      <c r="DE103" s="106"/>
      <c r="DF103" s="106"/>
      <c r="DG103" s="106"/>
      <c r="DH103" s="106"/>
      <c r="DI103" s="106"/>
      <c r="DJ103" s="107"/>
      <c r="DK103" s="102"/>
      <c r="DL103" s="106"/>
      <c r="DM103" s="106"/>
      <c r="DN103" s="106"/>
      <c r="DO103" s="106"/>
      <c r="DP103" s="106"/>
      <c r="DQ103" s="106"/>
      <c r="DR103" s="106"/>
      <c r="DS103" s="106"/>
      <c r="DT103" s="142"/>
      <c r="DU103" s="53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5"/>
      <c r="FF103" s="323"/>
      <c r="FG103" s="324"/>
      <c r="FH103" s="324"/>
      <c r="FI103" s="324"/>
      <c r="FJ103" s="324"/>
      <c r="FK103" s="324"/>
      <c r="FL103" s="324"/>
      <c r="FM103" s="324"/>
      <c r="FN103" s="324"/>
      <c r="FO103" s="324"/>
      <c r="FP103" s="324"/>
      <c r="FQ103" s="324"/>
      <c r="FR103" s="324"/>
      <c r="FS103" s="39"/>
      <c r="FT103" s="40"/>
    </row>
    <row r="104" spans="1:194" ht="6" customHeight="1" thickBot="1" x14ac:dyDescent="0.2">
      <c r="C104" s="130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2"/>
      <c r="AG104" s="111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12"/>
      <c r="BI104" s="112"/>
      <c r="BJ104" s="112"/>
      <c r="BK104" s="112"/>
      <c r="BL104" s="112"/>
      <c r="BM104" s="112"/>
      <c r="BN104" s="112"/>
      <c r="BO104" s="112"/>
      <c r="BP104" s="113"/>
      <c r="BQ104" s="146"/>
      <c r="BR104" s="112"/>
      <c r="BS104" s="112"/>
      <c r="BT104" s="112"/>
      <c r="BU104" s="112"/>
      <c r="BV104" s="112"/>
      <c r="BW104" s="112"/>
      <c r="BX104" s="113"/>
      <c r="BY104" s="146"/>
      <c r="BZ104" s="112"/>
      <c r="CA104" s="112"/>
      <c r="CB104" s="112"/>
      <c r="CC104" s="112"/>
      <c r="CD104" s="112"/>
      <c r="CE104" s="112"/>
      <c r="CF104" s="112"/>
      <c r="CG104" s="112"/>
      <c r="CH104" s="112"/>
      <c r="CI104" s="112"/>
      <c r="CJ104" s="112"/>
      <c r="CK104" s="112"/>
      <c r="CL104" s="112"/>
      <c r="CM104" s="112"/>
      <c r="CN104" s="112"/>
      <c r="CO104" s="112"/>
      <c r="CP104" s="112"/>
      <c r="CQ104" s="112"/>
      <c r="CR104" s="112"/>
      <c r="CS104" s="112"/>
      <c r="CT104" s="112"/>
      <c r="CU104" s="112"/>
      <c r="CV104" s="112"/>
      <c r="CW104" s="112"/>
      <c r="CX104" s="112"/>
      <c r="CY104" s="112"/>
      <c r="CZ104" s="416"/>
      <c r="DA104" s="108"/>
      <c r="DB104" s="109"/>
      <c r="DC104" s="109"/>
      <c r="DD104" s="109"/>
      <c r="DE104" s="109"/>
      <c r="DF104" s="109"/>
      <c r="DG104" s="109"/>
      <c r="DH104" s="109"/>
      <c r="DI104" s="109"/>
      <c r="DJ104" s="110"/>
      <c r="DK104" s="143"/>
      <c r="DL104" s="109"/>
      <c r="DM104" s="109"/>
      <c r="DN104" s="109"/>
      <c r="DO104" s="109"/>
      <c r="DP104" s="109"/>
      <c r="DQ104" s="109"/>
      <c r="DR104" s="109"/>
      <c r="DS104" s="109"/>
      <c r="DT104" s="144"/>
      <c r="DU104" s="56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8"/>
    </row>
    <row r="105" spans="1:194" ht="6" customHeight="1" x14ac:dyDescent="0.15">
      <c r="C105" s="387" t="s">
        <v>80</v>
      </c>
      <c r="D105" s="387"/>
      <c r="E105" s="387"/>
      <c r="F105" s="387"/>
      <c r="G105" s="387"/>
      <c r="H105" s="387"/>
      <c r="I105" s="387"/>
      <c r="J105" s="387"/>
      <c r="K105" s="387"/>
      <c r="L105" s="387"/>
      <c r="M105" s="387"/>
      <c r="N105" s="387"/>
      <c r="O105" s="387"/>
      <c r="P105" s="387"/>
      <c r="Q105" s="387"/>
      <c r="R105" s="387"/>
      <c r="S105" s="387"/>
      <c r="T105" s="387"/>
      <c r="U105" s="387"/>
      <c r="V105" s="387"/>
      <c r="W105" s="387"/>
      <c r="X105" s="387"/>
      <c r="Y105" s="387"/>
      <c r="Z105" s="387"/>
      <c r="AA105" s="387"/>
      <c r="AB105" s="387"/>
      <c r="AC105" s="387"/>
      <c r="AD105" s="387"/>
      <c r="AE105" s="387"/>
      <c r="AF105" s="388"/>
      <c r="AG105" s="235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101"/>
      <c r="BR105" s="101"/>
      <c r="BS105" s="101"/>
      <c r="BT105" s="101"/>
      <c r="BU105" s="101"/>
      <c r="BV105" s="101"/>
      <c r="BW105" s="101"/>
      <c r="BX105" s="101"/>
      <c r="BY105" s="417">
        <f ca="1">SUM(BY25:CZ30,BY33:CZ38,BY41:CZ46,BY49:CZ54,BY57:CZ62,BY65:CZ70,BY73:CZ78,BY81:CZ86,BY89:CZ94)</f>
        <v>0</v>
      </c>
      <c r="BZ105" s="417"/>
      <c r="CA105" s="417"/>
      <c r="CB105" s="417"/>
      <c r="CC105" s="417"/>
      <c r="CD105" s="417"/>
      <c r="CE105" s="417"/>
      <c r="CF105" s="417"/>
      <c r="CG105" s="417"/>
      <c r="CH105" s="417"/>
      <c r="CI105" s="417"/>
      <c r="CJ105" s="417"/>
      <c r="CK105" s="417"/>
      <c r="CL105" s="417"/>
      <c r="CM105" s="417"/>
      <c r="CN105" s="417"/>
      <c r="CO105" s="417"/>
      <c r="CP105" s="417"/>
      <c r="CQ105" s="417"/>
      <c r="CR105" s="417"/>
      <c r="CS105" s="417"/>
      <c r="CT105" s="417"/>
      <c r="CU105" s="417"/>
      <c r="CV105" s="417"/>
      <c r="CW105" s="417"/>
      <c r="CX105" s="417"/>
      <c r="CY105" s="417"/>
      <c r="CZ105" s="418"/>
      <c r="DA105" s="423">
        <f>Q料率_拠出金!B2</f>
        <v>0.02</v>
      </c>
      <c r="DB105" s="424"/>
      <c r="DC105" s="424"/>
      <c r="DD105" s="424"/>
      <c r="DE105" s="424"/>
      <c r="DF105" s="424"/>
      <c r="DG105" s="424"/>
      <c r="DH105" s="424"/>
      <c r="DI105" s="424"/>
      <c r="DJ105" s="424"/>
      <c r="DK105" s="101"/>
      <c r="DL105" s="101"/>
      <c r="DM105" s="101"/>
      <c r="DN105" s="101"/>
      <c r="DO105" s="101"/>
      <c r="DP105" s="101"/>
      <c r="DQ105" s="101"/>
      <c r="DR105" s="101"/>
      <c r="DS105" s="101"/>
      <c r="DT105" s="102"/>
      <c r="DU105" s="59">
        <f ca="1">ROUNDDOWN(BY105*DA105,0)</f>
        <v>0</v>
      </c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1"/>
    </row>
    <row r="106" spans="1:194" ht="6" customHeight="1" thickBot="1" x14ac:dyDescent="0.2">
      <c r="A106" s="29"/>
      <c r="C106" s="389"/>
      <c r="D106" s="389"/>
      <c r="E106" s="389"/>
      <c r="F106" s="389"/>
      <c r="G106" s="389"/>
      <c r="H106" s="389"/>
      <c r="I106" s="389"/>
      <c r="J106" s="389"/>
      <c r="K106" s="389"/>
      <c r="L106" s="389"/>
      <c r="M106" s="389"/>
      <c r="N106" s="389"/>
      <c r="O106" s="389"/>
      <c r="P106" s="389"/>
      <c r="Q106" s="389"/>
      <c r="R106" s="389"/>
      <c r="S106" s="389"/>
      <c r="T106" s="389"/>
      <c r="U106" s="389"/>
      <c r="V106" s="389"/>
      <c r="W106" s="389"/>
      <c r="X106" s="389"/>
      <c r="Y106" s="389"/>
      <c r="Z106" s="389"/>
      <c r="AA106" s="389"/>
      <c r="AB106" s="389"/>
      <c r="AC106" s="389"/>
      <c r="AD106" s="389"/>
      <c r="AE106" s="389"/>
      <c r="AF106" s="390"/>
      <c r="AG106" s="237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103"/>
      <c r="BR106" s="103"/>
      <c r="BS106" s="103"/>
      <c r="BT106" s="103"/>
      <c r="BU106" s="103"/>
      <c r="BV106" s="103"/>
      <c r="BW106" s="103"/>
      <c r="BX106" s="103"/>
      <c r="BY106" s="419"/>
      <c r="BZ106" s="419"/>
      <c r="CA106" s="419"/>
      <c r="CB106" s="419"/>
      <c r="CC106" s="419"/>
      <c r="CD106" s="419"/>
      <c r="CE106" s="419"/>
      <c r="CF106" s="419"/>
      <c r="CG106" s="419"/>
      <c r="CH106" s="419"/>
      <c r="CI106" s="419"/>
      <c r="CJ106" s="419"/>
      <c r="CK106" s="419"/>
      <c r="CL106" s="419"/>
      <c r="CM106" s="419"/>
      <c r="CN106" s="419"/>
      <c r="CO106" s="419"/>
      <c r="CP106" s="419"/>
      <c r="CQ106" s="419"/>
      <c r="CR106" s="419"/>
      <c r="CS106" s="419"/>
      <c r="CT106" s="419"/>
      <c r="CU106" s="419"/>
      <c r="CV106" s="419"/>
      <c r="CW106" s="419"/>
      <c r="CX106" s="419"/>
      <c r="CY106" s="419"/>
      <c r="CZ106" s="420"/>
      <c r="DA106" s="425"/>
      <c r="DB106" s="426"/>
      <c r="DC106" s="426"/>
      <c r="DD106" s="426"/>
      <c r="DE106" s="426"/>
      <c r="DF106" s="426"/>
      <c r="DG106" s="426"/>
      <c r="DH106" s="426"/>
      <c r="DI106" s="426"/>
      <c r="DJ106" s="426"/>
      <c r="DK106" s="103"/>
      <c r="DL106" s="103"/>
      <c r="DM106" s="103"/>
      <c r="DN106" s="103"/>
      <c r="DO106" s="103"/>
      <c r="DP106" s="103"/>
      <c r="DQ106" s="103"/>
      <c r="DR106" s="103"/>
      <c r="DS106" s="103"/>
      <c r="DT106" s="104"/>
      <c r="DU106" s="62"/>
      <c r="DV106" s="63"/>
      <c r="DW106" s="63"/>
      <c r="DX106" s="63"/>
      <c r="DY106" s="63"/>
      <c r="DZ106" s="63"/>
      <c r="EA106" s="63"/>
      <c r="EB106" s="63"/>
      <c r="EC106" s="63"/>
      <c r="ED106" s="63"/>
      <c r="EE106" s="63"/>
      <c r="EF106" s="63"/>
      <c r="EG106" s="63"/>
      <c r="EH106" s="63"/>
      <c r="EI106" s="63"/>
      <c r="EJ106" s="63"/>
      <c r="EK106" s="63"/>
      <c r="EL106" s="63"/>
      <c r="EM106" s="63"/>
      <c r="EN106" s="63"/>
      <c r="EO106" s="63"/>
      <c r="EP106" s="63"/>
      <c r="EQ106" s="63"/>
      <c r="ER106" s="63"/>
      <c r="ES106" s="63"/>
      <c r="ET106" s="63"/>
      <c r="EU106" s="63"/>
      <c r="EV106" s="63"/>
      <c r="EW106" s="63"/>
      <c r="EX106" s="63"/>
      <c r="EY106" s="63"/>
      <c r="EZ106" s="63"/>
      <c r="FA106" s="63"/>
      <c r="FB106" s="63"/>
      <c r="FC106" s="63"/>
      <c r="FD106" s="64"/>
    </row>
    <row r="107" spans="1:194" ht="2.25" customHeight="1" x14ac:dyDescent="0.15"/>
    <row r="108" spans="1:194" ht="6" customHeight="1" x14ac:dyDescent="0.15">
      <c r="A108" s="133" t="s">
        <v>81</v>
      </c>
      <c r="B108" s="133"/>
      <c r="C108" s="74" t="s">
        <v>82</v>
      </c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199" t="s">
        <v>83</v>
      </c>
      <c r="W108" s="199"/>
      <c r="X108" s="199"/>
      <c r="Y108" s="199"/>
      <c r="Z108" s="199"/>
      <c r="AA108" s="199"/>
      <c r="AB108" s="199"/>
      <c r="AC108" s="199"/>
      <c r="AD108" s="199"/>
      <c r="AE108" s="133" t="s">
        <v>84</v>
      </c>
      <c r="AF108" s="133"/>
      <c r="AG108" s="133"/>
      <c r="AH108" s="133"/>
      <c r="AI108" s="133"/>
      <c r="AJ108" s="133"/>
      <c r="AK108" s="133"/>
      <c r="AL108" s="133"/>
      <c r="AM108" s="133"/>
      <c r="AN108" s="199" t="s">
        <v>85</v>
      </c>
      <c r="AO108" s="199"/>
      <c r="AP108" s="199"/>
      <c r="AQ108" s="199"/>
      <c r="AR108" s="199"/>
      <c r="AS108" s="199"/>
      <c r="AT108" s="199"/>
      <c r="AU108" s="199"/>
      <c r="AV108" s="199"/>
      <c r="AW108" s="199"/>
      <c r="AX108" s="11"/>
      <c r="AY108" s="133" t="s">
        <v>81</v>
      </c>
      <c r="AZ108" s="133"/>
      <c r="BA108" s="133"/>
      <c r="BB108" s="133"/>
      <c r="BC108" s="95" t="s">
        <v>82</v>
      </c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7"/>
      <c r="CD108" s="201" t="s">
        <v>83</v>
      </c>
      <c r="CE108" s="201"/>
      <c r="CF108" s="201"/>
      <c r="CG108" s="201"/>
      <c r="CH108" s="201"/>
      <c r="CI108" s="201"/>
      <c r="CJ108" s="201"/>
      <c r="CK108" s="201"/>
      <c r="CL108" s="201"/>
      <c r="CM108" s="201"/>
      <c r="CN108" s="201"/>
      <c r="CO108" s="230"/>
      <c r="CP108" s="133" t="s">
        <v>84</v>
      </c>
      <c r="CQ108" s="133"/>
      <c r="CR108" s="133"/>
      <c r="CS108" s="133"/>
      <c r="CT108" s="133"/>
      <c r="CU108" s="133"/>
      <c r="CV108" s="133"/>
      <c r="CW108" s="133"/>
      <c r="CX108" s="133"/>
      <c r="CY108" s="133"/>
      <c r="CZ108" s="199" t="s">
        <v>85</v>
      </c>
      <c r="DA108" s="199"/>
      <c r="DB108" s="199"/>
      <c r="DC108" s="199"/>
      <c r="DD108" s="199"/>
      <c r="DE108" s="199"/>
      <c r="DF108" s="199"/>
      <c r="DG108" s="199"/>
      <c r="DH108" s="199"/>
      <c r="DI108" s="199"/>
      <c r="DJ108" s="199"/>
      <c r="DK108" s="199"/>
      <c r="DL108" s="199"/>
      <c r="DM108" s="199"/>
      <c r="DN108" s="11"/>
      <c r="DO108" s="133" t="s">
        <v>81</v>
      </c>
      <c r="DP108" s="133"/>
      <c r="DQ108" s="133"/>
      <c r="DR108" s="133"/>
      <c r="DS108" s="133"/>
      <c r="DT108" s="133"/>
      <c r="DU108" s="95" t="s">
        <v>82</v>
      </c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7"/>
      <c r="EU108" s="201" t="s">
        <v>83</v>
      </c>
      <c r="EV108" s="127"/>
      <c r="EW108" s="127"/>
      <c r="EX108" s="127"/>
      <c r="EY108" s="127"/>
      <c r="EZ108" s="127"/>
      <c r="FA108" s="127"/>
      <c r="FB108" s="127"/>
      <c r="FC108" s="127"/>
      <c r="FD108" s="127"/>
      <c r="FE108" s="202"/>
      <c r="FF108" s="133" t="s">
        <v>84</v>
      </c>
      <c r="FG108" s="133"/>
      <c r="FH108" s="133"/>
      <c r="FI108" s="133"/>
      <c r="FJ108" s="133"/>
      <c r="FK108" s="133"/>
      <c r="FL108" s="199" t="s">
        <v>85</v>
      </c>
      <c r="FM108" s="199"/>
      <c r="FN108" s="199"/>
      <c r="FO108" s="199"/>
      <c r="FP108" s="199"/>
      <c r="FQ108" s="199"/>
      <c r="FR108" s="11"/>
      <c r="FS108" s="12"/>
      <c r="FT108" s="12"/>
      <c r="FU108" s="12"/>
      <c r="FV108" s="12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</row>
    <row r="109" spans="1:194" ht="6" customHeight="1" x14ac:dyDescent="0.15">
      <c r="A109" s="133"/>
      <c r="B109" s="13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99"/>
      <c r="AO109" s="199"/>
      <c r="AP109" s="199"/>
      <c r="AQ109" s="199"/>
      <c r="AR109" s="199"/>
      <c r="AS109" s="199"/>
      <c r="AT109" s="199"/>
      <c r="AU109" s="199"/>
      <c r="AV109" s="199"/>
      <c r="AW109" s="199"/>
      <c r="AX109" s="11"/>
      <c r="AY109" s="133"/>
      <c r="AZ109" s="133"/>
      <c r="BA109" s="133"/>
      <c r="BB109" s="133"/>
      <c r="BC109" s="205"/>
      <c r="BD109" s="206"/>
      <c r="BE109" s="206"/>
      <c r="BF109" s="206"/>
      <c r="BG109" s="206"/>
      <c r="BH109" s="206"/>
      <c r="BI109" s="206"/>
      <c r="BJ109" s="206"/>
      <c r="BK109" s="206"/>
      <c r="BL109" s="206"/>
      <c r="BM109" s="206"/>
      <c r="BN109" s="206"/>
      <c r="BO109" s="206"/>
      <c r="BP109" s="206"/>
      <c r="BQ109" s="206"/>
      <c r="BR109" s="206"/>
      <c r="BS109" s="206"/>
      <c r="BT109" s="206"/>
      <c r="BU109" s="206"/>
      <c r="BV109" s="206"/>
      <c r="BW109" s="206"/>
      <c r="BX109" s="206"/>
      <c r="BY109" s="206"/>
      <c r="BZ109" s="206"/>
      <c r="CA109" s="206"/>
      <c r="CB109" s="206"/>
      <c r="CC109" s="207"/>
      <c r="CD109" s="231"/>
      <c r="CE109" s="231"/>
      <c r="CF109" s="231"/>
      <c r="CG109" s="231"/>
      <c r="CH109" s="231"/>
      <c r="CI109" s="231"/>
      <c r="CJ109" s="231"/>
      <c r="CK109" s="231"/>
      <c r="CL109" s="231"/>
      <c r="CM109" s="231"/>
      <c r="CN109" s="231"/>
      <c r="CO109" s="232"/>
      <c r="CP109" s="133"/>
      <c r="CQ109" s="133"/>
      <c r="CR109" s="133"/>
      <c r="CS109" s="133"/>
      <c r="CT109" s="133"/>
      <c r="CU109" s="133"/>
      <c r="CV109" s="133"/>
      <c r="CW109" s="133"/>
      <c r="CX109" s="133"/>
      <c r="CY109" s="133"/>
      <c r="CZ109" s="199"/>
      <c r="DA109" s="199"/>
      <c r="DB109" s="199"/>
      <c r="DC109" s="199"/>
      <c r="DD109" s="199"/>
      <c r="DE109" s="199"/>
      <c r="DF109" s="199"/>
      <c r="DG109" s="199"/>
      <c r="DH109" s="199"/>
      <c r="DI109" s="199"/>
      <c r="DJ109" s="199"/>
      <c r="DK109" s="199"/>
      <c r="DL109" s="199"/>
      <c r="DM109" s="199"/>
      <c r="DN109" s="11"/>
      <c r="DO109" s="133"/>
      <c r="DP109" s="133"/>
      <c r="DQ109" s="133"/>
      <c r="DR109" s="133"/>
      <c r="DS109" s="133"/>
      <c r="DT109" s="133"/>
      <c r="DU109" s="205"/>
      <c r="DV109" s="206"/>
      <c r="DW109" s="206"/>
      <c r="DX109" s="206"/>
      <c r="DY109" s="206"/>
      <c r="DZ109" s="206"/>
      <c r="EA109" s="206"/>
      <c r="EB109" s="206"/>
      <c r="EC109" s="206"/>
      <c r="ED109" s="206"/>
      <c r="EE109" s="206"/>
      <c r="EF109" s="206"/>
      <c r="EG109" s="206"/>
      <c r="EH109" s="206"/>
      <c r="EI109" s="206"/>
      <c r="EJ109" s="206"/>
      <c r="EK109" s="206"/>
      <c r="EL109" s="206"/>
      <c r="EM109" s="206"/>
      <c r="EN109" s="206"/>
      <c r="EO109" s="206"/>
      <c r="EP109" s="206"/>
      <c r="EQ109" s="206"/>
      <c r="ER109" s="206"/>
      <c r="ES109" s="206"/>
      <c r="ET109" s="207"/>
      <c r="EU109" s="54"/>
      <c r="EV109" s="54"/>
      <c r="EW109" s="54"/>
      <c r="EX109" s="54"/>
      <c r="EY109" s="54"/>
      <c r="EZ109" s="54"/>
      <c r="FA109" s="54"/>
      <c r="FB109" s="54"/>
      <c r="FC109" s="54"/>
      <c r="FD109" s="54"/>
      <c r="FE109" s="203"/>
      <c r="FF109" s="133"/>
      <c r="FG109" s="133"/>
      <c r="FH109" s="133"/>
      <c r="FI109" s="133"/>
      <c r="FJ109" s="133"/>
      <c r="FK109" s="133"/>
      <c r="FL109" s="199"/>
      <c r="FM109" s="199"/>
      <c r="FN109" s="199"/>
      <c r="FO109" s="199"/>
      <c r="FP109" s="199"/>
      <c r="FQ109" s="199"/>
      <c r="FR109" s="11"/>
      <c r="FS109" s="12"/>
      <c r="FT109" s="12"/>
      <c r="FU109" s="12"/>
      <c r="FV109" s="12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</row>
    <row r="110" spans="1:194" ht="6" customHeight="1" x14ac:dyDescent="0.15">
      <c r="A110" s="133"/>
      <c r="B110" s="133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33" t="s">
        <v>86</v>
      </c>
      <c r="AF110" s="133"/>
      <c r="AG110" s="133"/>
      <c r="AH110" s="133"/>
      <c r="AI110" s="133" t="s">
        <v>87</v>
      </c>
      <c r="AJ110" s="133"/>
      <c r="AK110" s="133"/>
      <c r="AL110" s="133"/>
      <c r="AM110" s="133"/>
      <c r="AN110" s="199"/>
      <c r="AO110" s="199"/>
      <c r="AP110" s="199"/>
      <c r="AQ110" s="199"/>
      <c r="AR110" s="199"/>
      <c r="AS110" s="199"/>
      <c r="AT110" s="199"/>
      <c r="AU110" s="199"/>
      <c r="AV110" s="199"/>
      <c r="AW110" s="199"/>
      <c r="AX110" s="11"/>
      <c r="AY110" s="133"/>
      <c r="AZ110" s="133"/>
      <c r="BA110" s="133"/>
      <c r="BB110" s="133"/>
      <c r="BC110" s="205"/>
      <c r="BD110" s="206"/>
      <c r="BE110" s="206"/>
      <c r="BF110" s="206"/>
      <c r="BG110" s="206"/>
      <c r="BH110" s="206"/>
      <c r="BI110" s="206"/>
      <c r="BJ110" s="206"/>
      <c r="BK110" s="206"/>
      <c r="BL110" s="206"/>
      <c r="BM110" s="206"/>
      <c r="BN110" s="206"/>
      <c r="BO110" s="206"/>
      <c r="BP110" s="206"/>
      <c r="BQ110" s="206"/>
      <c r="BR110" s="206"/>
      <c r="BS110" s="206"/>
      <c r="BT110" s="206"/>
      <c r="BU110" s="206"/>
      <c r="BV110" s="206"/>
      <c r="BW110" s="206"/>
      <c r="BX110" s="206"/>
      <c r="BY110" s="206"/>
      <c r="BZ110" s="206"/>
      <c r="CA110" s="206"/>
      <c r="CB110" s="206"/>
      <c r="CC110" s="207"/>
      <c r="CD110" s="231"/>
      <c r="CE110" s="231"/>
      <c r="CF110" s="231"/>
      <c r="CG110" s="231"/>
      <c r="CH110" s="231"/>
      <c r="CI110" s="231"/>
      <c r="CJ110" s="231"/>
      <c r="CK110" s="231"/>
      <c r="CL110" s="231"/>
      <c r="CM110" s="231"/>
      <c r="CN110" s="231"/>
      <c r="CO110" s="232"/>
      <c r="CP110" s="133" t="s">
        <v>86</v>
      </c>
      <c r="CQ110" s="133"/>
      <c r="CR110" s="133"/>
      <c r="CS110" s="133"/>
      <c r="CT110" s="133"/>
      <c r="CU110" s="133" t="s">
        <v>87</v>
      </c>
      <c r="CV110" s="133"/>
      <c r="CW110" s="133"/>
      <c r="CX110" s="133"/>
      <c r="CY110" s="133"/>
      <c r="CZ110" s="199"/>
      <c r="DA110" s="199"/>
      <c r="DB110" s="199"/>
      <c r="DC110" s="199"/>
      <c r="DD110" s="199"/>
      <c r="DE110" s="199"/>
      <c r="DF110" s="199"/>
      <c r="DG110" s="199"/>
      <c r="DH110" s="199"/>
      <c r="DI110" s="199"/>
      <c r="DJ110" s="199"/>
      <c r="DK110" s="199"/>
      <c r="DL110" s="199"/>
      <c r="DM110" s="199"/>
      <c r="DN110" s="11"/>
      <c r="DO110" s="133"/>
      <c r="DP110" s="133"/>
      <c r="DQ110" s="133"/>
      <c r="DR110" s="133"/>
      <c r="DS110" s="133"/>
      <c r="DT110" s="133"/>
      <c r="DU110" s="205"/>
      <c r="DV110" s="206"/>
      <c r="DW110" s="206"/>
      <c r="DX110" s="206"/>
      <c r="DY110" s="206"/>
      <c r="DZ110" s="206"/>
      <c r="EA110" s="206"/>
      <c r="EB110" s="206"/>
      <c r="EC110" s="206"/>
      <c r="ED110" s="206"/>
      <c r="EE110" s="206"/>
      <c r="EF110" s="206"/>
      <c r="EG110" s="206"/>
      <c r="EH110" s="206"/>
      <c r="EI110" s="206"/>
      <c r="EJ110" s="206"/>
      <c r="EK110" s="206"/>
      <c r="EL110" s="206"/>
      <c r="EM110" s="206"/>
      <c r="EN110" s="206"/>
      <c r="EO110" s="206"/>
      <c r="EP110" s="206"/>
      <c r="EQ110" s="206"/>
      <c r="ER110" s="206"/>
      <c r="ES110" s="206"/>
      <c r="ET110" s="207"/>
      <c r="EU110" s="54"/>
      <c r="EV110" s="54"/>
      <c r="EW110" s="54"/>
      <c r="EX110" s="54"/>
      <c r="EY110" s="54"/>
      <c r="EZ110" s="54"/>
      <c r="FA110" s="54"/>
      <c r="FB110" s="54"/>
      <c r="FC110" s="54"/>
      <c r="FD110" s="54"/>
      <c r="FE110" s="203"/>
      <c r="FF110" s="133" t="s">
        <v>86</v>
      </c>
      <c r="FG110" s="133"/>
      <c r="FH110" s="133"/>
      <c r="FI110" s="133" t="s">
        <v>87</v>
      </c>
      <c r="FJ110" s="133"/>
      <c r="FK110" s="133"/>
      <c r="FL110" s="199"/>
      <c r="FM110" s="199"/>
      <c r="FN110" s="199"/>
      <c r="FO110" s="199"/>
      <c r="FP110" s="199"/>
      <c r="FQ110" s="199"/>
      <c r="FR110" s="11"/>
      <c r="FS110" s="12"/>
      <c r="FT110" s="12"/>
      <c r="FU110" s="12"/>
      <c r="FV110" s="12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</row>
    <row r="111" spans="1:194" ht="6" customHeight="1" thickBot="1" x14ac:dyDescent="0.2">
      <c r="A111" s="133"/>
      <c r="B111" s="133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200"/>
      <c r="AO111" s="200"/>
      <c r="AP111" s="200"/>
      <c r="AQ111" s="200"/>
      <c r="AR111" s="200"/>
      <c r="AS111" s="200"/>
      <c r="AT111" s="199"/>
      <c r="AU111" s="199"/>
      <c r="AV111" s="199"/>
      <c r="AW111" s="199"/>
      <c r="AX111" s="11"/>
      <c r="AY111" s="133"/>
      <c r="AZ111" s="133"/>
      <c r="BA111" s="133"/>
      <c r="BB111" s="133"/>
      <c r="BC111" s="98"/>
      <c r="BD111" s="99"/>
      <c r="BE111" s="99"/>
      <c r="BF111" s="99"/>
      <c r="BG111" s="99"/>
      <c r="BH111" s="99"/>
      <c r="BI111" s="99"/>
      <c r="BJ111" s="99"/>
      <c r="BK111" s="99"/>
      <c r="BL111" s="99"/>
      <c r="BM111" s="99"/>
      <c r="BN111" s="99"/>
      <c r="BO111" s="99"/>
      <c r="BP111" s="99"/>
      <c r="BQ111" s="99"/>
      <c r="BR111" s="99"/>
      <c r="BS111" s="99"/>
      <c r="BT111" s="99"/>
      <c r="BU111" s="99"/>
      <c r="BV111" s="99"/>
      <c r="BW111" s="99"/>
      <c r="BX111" s="99"/>
      <c r="BY111" s="99"/>
      <c r="BZ111" s="99"/>
      <c r="CA111" s="99"/>
      <c r="CB111" s="99"/>
      <c r="CC111" s="100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4"/>
      <c r="CP111" s="133"/>
      <c r="CQ111" s="133"/>
      <c r="CR111" s="133"/>
      <c r="CS111" s="133"/>
      <c r="CT111" s="133"/>
      <c r="CU111" s="133"/>
      <c r="CV111" s="133"/>
      <c r="CW111" s="133"/>
      <c r="CX111" s="133"/>
      <c r="CY111" s="133"/>
      <c r="CZ111" s="200"/>
      <c r="DA111" s="200"/>
      <c r="DB111" s="200"/>
      <c r="DC111" s="200"/>
      <c r="DD111" s="200"/>
      <c r="DE111" s="200"/>
      <c r="DF111" s="200"/>
      <c r="DG111" s="200"/>
      <c r="DH111" s="200"/>
      <c r="DI111" s="199"/>
      <c r="DJ111" s="199"/>
      <c r="DK111" s="199"/>
      <c r="DL111" s="199"/>
      <c r="DM111" s="199"/>
      <c r="DN111" s="11"/>
      <c r="DO111" s="133"/>
      <c r="DP111" s="133"/>
      <c r="DQ111" s="133"/>
      <c r="DR111" s="133"/>
      <c r="DS111" s="133"/>
      <c r="DT111" s="133"/>
      <c r="DU111" s="98"/>
      <c r="DV111" s="99"/>
      <c r="DW111" s="99"/>
      <c r="DX111" s="99"/>
      <c r="DY111" s="99"/>
      <c r="DZ111" s="99"/>
      <c r="EA111" s="99"/>
      <c r="EB111" s="99"/>
      <c r="EC111" s="99"/>
      <c r="ED111" s="99"/>
      <c r="EE111" s="99"/>
      <c r="EF111" s="99"/>
      <c r="EG111" s="99"/>
      <c r="EH111" s="99"/>
      <c r="EI111" s="99"/>
      <c r="EJ111" s="99"/>
      <c r="EK111" s="99"/>
      <c r="EL111" s="99"/>
      <c r="EM111" s="99"/>
      <c r="EN111" s="99"/>
      <c r="EO111" s="99"/>
      <c r="EP111" s="99"/>
      <c r="EQ111" s="99"/>
      <c r="ER111" s="99"/>
      <c r="ES111" s="99"/>
      <c r="ET111" s="100"/>
      <c r="EU111" s="131"/>
      <c r="EV111" s="131"/>
      <c r="EW111" s="131"/>
      <c r="EX111" s="131"/>
      <c r="EY111" s="131"/>
      <c r="EZ111" s="131"/>
      <c r="FA111" s="131"/>
      <c r="FB111" s="131"/>
      <c r="FC111" s="131"/>
      <c r="FD111" s="131"/>
      <c r="FE111" s="204"/>
      <c r="FF111" s="133"/>
      <c r="FG111" s="133"/>
      <c r="FH111" s="133"/>
      <c r="FI111" s="133"/>
      <c r="FJ111" s="133"/>
      <c r="FK111" s="133"/>
      <c r="FL111" s="200"/>
      <c r="FM111" s="200"/>
      <c r="FN111" s="200"/>
      <c r="FO111" s="200"/>
      <c r="FP111" s="199"/>
      <c r="FQ111" s="199"/>
      <c r="FR111" s="11"/>
      <c r="FS111" s="12"/>
      <c r="FT111" s="12"/>
      <c r="FU111" s="12"/>
      <c r="FV111" s="12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</row>
    <row r="112" spans="1:194" ht="7.5" customHeight="1" x14ac:dyDescent="0.15">
      <c r="A112" s="145"/>
      <c r="B112" s="145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210" t="s">
        <v>36</v>
      </c>
      <c r="W112" s="211"/>
      <c r="X112" s="211"/>
      <c r="Y112" s="211"/>
      <c r="Z112" s="211"/>
      <c r="AA112" s="211"/>
      <c r="AB112" s="211"/>
      <c r="AC112" s="211"/>
      <c r="AD112" s="212"/>
      <c r="AE112" s="120"/>
      <c r="AF112" s="120"/>
      <c r="AG112" s="120"/>
      <c r="AH112" s="120"/>
      <c r="AI112" s="120"/>
      <c r="AJ112" s="120"/>
      <c r="AK112" s="120"/>
      <c r="AL112" s="120"/>
      <c r="AM112" s="121"/>
      <c r="AN112" s="134"/>
      <c r="AO112" s="135"/>
      <c r="AP112" s="135"/>
      <c r="AQ112" s="135"/>
      <c r="AR112" s="135"/>
      <c r="AS112" s="136"/>
      <c r="AT112" s="123" t="s">
        <v>36</v>
      </c>
      <c r="AU112" s="124"/>
      <c r="AV112" s="124"/>
      <c r="AW112" s="125"/>
      <c r="AX112" s="1"/>
      <c r="AY112" s="145"/>
      <c r="AZ112" s="145"/>
      <c r="BA112" s="145"/>
      <c r="BB112" s="145"/>
      <c r="BC112" s="168"/>
      <c r="BD112" s="169"/>
      <c r="BE112" s="169"/>
      <c r="BF112" s="169"/>
      <c r="BG112" s="169"/>
      <c r="BH112" s="169"/>
      <c r="BI112" s="169"/>
      <c r="BJ112" s="169"/>
      <c r="BK112" s="169"/>
      <c r="BL112" s="169"/>
      <c r="BM112" s="169"/>
      <c r="BN112" s="169"/>
      <c r="BO112" s="169"/>
      <c r="BP112" s="169"/>
      <c r="BQ112" s="169"/>
      <c r="BR112" s="169"/>
      <c r="BS112" s="169"/>
      <c r="BT112" s="169"/>
      <c r="BU112" s="169"/>
      <c r="BV112" s="169"/>
      <c r="BW112" s="169"/>
      <c r="BX112" s="169"/>
      <c r="BY112" s="169"/>
      <c r="BZ112" s="169"/>
      <c r="CA112" s="169"/>
      <c r="CB112" s="169"/>
      <c r="CC112" s="170"/>
      <c r="CD112" s="155" t="s">
        <v>36</v>
      </c>
      <c r="CE112" s="155"/>
      <c r="CF112" s="155"/>
      <c r="CG112" s="155"/>
      <c r="CH112" s="155"/>
      <c r="CI112" s="155"/>
      <c r="CJ112" s="155"/>
      <c r="CK112" s="155"/>
      <c r="CL112" s="155"/>
      <c r="CM112" s="155"/>
      <c r="CN112" s="155"/>
      <c r="CO112" s="156"/>
      <c r="CP112" s="120"/>
      <c r="CQ112" s="120"/>
      <c r="CR112" s="120"/>
      <c r="CS112" s="120"/>
      <c r="CT112" s="120"/>
      <c r="CU112" s="120"/>
      <c r="CV112" s="120"/>
      <c r="CW112" s="120"/>
      <c r="CX112" s="120"/>
      <c r="CY112" s="121"/>
      <c r="CZ112" s="134"/>
      <c r="DA112" s="135"/>
      <c r="DB112" s="135"/>
      <c r="DC112" s="135"/>
      <c r="DD112" s="135"/>
      <c r="DE112" s="135"/>
      <c r="DF112" s="135"/>
      <c r="DG112" s="135"/>
      <c r="DH112" s="136"/>
      <c r="DI112" s="125" t="s">
        <v>36</v>
      </c>
      <c r="DJ112" s="161"/>
      <c r="DK112" s="161"/>
      <c r="DL112" s="161"/>
      <c r="DM112" s="161"/>
      <c r="DO112" s="145"/>
      <c r="DP112" s="145"/>
      <c r="DQ112" s="145"/>
      <c r="DR112" s="145"/>
      <c r="DS112" s="145"/>
      <c r="DT112" s="145"/>
      <c r="DU112" s="168"/>
      <c r="DV112" s="169"/>
      <c r="DW112" s="169"/>
      <c r="DX112" s="169"/>
      <c r="DY112" s="169"/>
      <c r="DZ112" s="169"/>
      <c r="EA112" s="169"/>
      <c r="EB112" s="169"/>
      <c r="EC112" s="169"/>
      <c r="ED112" s="169"/>
      <c r="EE112" s="169"/>
      <c r="EF112" s="169"/>
      <c r="EG112" s="169"/>
      <c r="EH112" s="169"/>
      <c r="EI112" s="169"/>
      <c r="EJ112" s="169"/>
      <c r="EK112" s="169"/>
      <c r="EL112" s="169"/>
      <c r="EM112" s="169"/>
      <c r="EN112" s="169"/>
      <c r="EO112" s="169"/>
      <c r="EP112" s="169"/>
      <c r="EQ112" s="169"/>
      <c r="ER112" s="169"/>
      <c r="ES112" s="169"/>
      <c r="ET112" s="170"/>
      <c r="EU112" s="155" t="s">
        <v>36</v>
      </c>
      <c r="EV112" s="155"/>
      <c r="EW112" s="155"/>
      <c r="EX112" s="155"/>
      <c r="EY112" s="155"/>
      <c r="EZ112" s="155"/>
      <c r="FA112" s="155"/>
      <c r="FB112" s="155"/>
      <c r="FC112" s="155"/>
      <c r="FD112" s="155"/>
      <c r="FE112" s="156"/>
      <c r="FF112" s="120"/>
      <c r="FG112" s="120"/>
      <c r="FH112" s="120"/>
      <c r="FI112" s="120"/>
      <c r="FJ112" s="120"/>
      <c r="FK112" s="121"/>
      <c r="FL112" s="134"/>
      <c r="FM112" s="135"/>
      <c r="FN112" s="135"/>
      <c r="FO112" s="136"/>
      <c r="FP112" s="187" t="s">
        <v>36</v>
      </c>
      <c r="FQ112" s="188"/>
    </row>
    <row r="113" spans="1:174" ht="4.5" customHeight="1" x14ac:dyDescent="0.15">
      <c r="A113" s="145"/>
      <c r="B113" s="145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93"/>
      <c r="W113" s="194"/>
      <c r="X113" s="194"/>
      <c r="Y113" s="194"/>
      <c r="Z113" s="194"/>
      <c r="AA113" s="194"/>
      <c r="AB113" s="194"/>
      <c r="AC113" s="194"/>
      <c r="AD113" s="195"/>
      <c r="AE113" s="120"/>
      <c r="AF113" s="120"/>
      <c r="AG113" s="120"/>
      <c r="AH113" s="120"/>
      <c r="AI113" s="120"/>
      <c r="AJ113" s="120"/>
      <c r="AK113" s="120"/>
      <c r="AL113" s="120"/>
      <c r="AM113" s="121"/>
      <c r="AN113" s="137"/>
      <c r="AO113" s="138"/>
      <c r="AP113" s="138"/>
      <c r="AQ113" s="138"/>
      <c r="AR113" s="138"/>
      <c r="AS113" s="139"/>
      <c r="AT113" s="114" t="s">
        <v>88</v>
      </c>
      <c r="AU113" s="115"/>
      <c r="AV113" s="115"/>
      <c r="AW113" s="116"/>
      <c r="AX113" s="1"/>
      <c r="AY113" s="145"/>
      <c r="AZ113" s="145"/>
      <c r="BA113" s="145"/>
      <c r="BB113" s="145"/>
      <c r="BC113" s="171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3"/>
      <c r="CD113" s="194"/>
      <c r="CE113" s="194"/>
      <c r="CF113" s="194"/>
      <c r="CG113" s="194"/>
      <c r="CH113" s="194"/>
      <c r="CI113" s="194"/>
      <c r="CJ113" s="194"/>
      <c r="CK113" s="194"/>
      <c r="CL113" s="194"/>
      <c r="CM113" s="194"/>
      <c r="CN113" s="194"/>
      <c r="CO113" s="195"/>
      <c r="CP113" s="120"/>
      <c r="CQ113" s="120"/>
      <c r="CR113" s="120"/>
      <c r="CS113" s="120"/>
      <c r="CT113" s="120"/>
      <c r="CU113" s="120"/>
      <c r="CV113" s="120"/>
      <c r="CW113" s="120"/>
      <c r="CX113" s="120"/>
      <c r="CY113" s="121"/>
      <c r="CZ113" s="137"/>
      <c r="DA113" s="138"/>
      <c r="DB113" s="138"/>
      <c r="DC113" s="138"/>
      <c r="DD113" s="138"/>
      <c r="DE113" s="138"/>
      <c r="DF113" s="138"/>
      <c r="DG113" s="138"/>
      <c r="DH113" s="139"/>
      <c r="DI113" s="114" t="s">
        <v>88</v>
      </c>
      <c r="DJ113" s="115"/>
      <c r="DK113" s="115"/>
      <c r="DL113" s="115"/>
      <c r="DM113" s="116"/>
      <c r="DO113" s="145"/>
      <c r="DP113" s="145"/>
      <c r="DQ113" s="145"/>
      <c r="DR113" s="145"/>
      <c r="DS113" s="145"/>
      <c r="DT113" s="145"/>
      <c r="DU113" s="171"/>
      <c r="DV113" s="172"/>
      <c r="DW113" s="172"/>
      <c r="DX113" s="172"/>
      <c r="DY113" s="172"/>
      <c r="DZ113" s="172"/>
      <c r="EA113" s="172"/>
      <c r="EB113" s="172"/>
      <c r="EC113" s="172"/>
      <c r="ED113" s="172"/>
      <c r="EE113" s="172"/>
      <c r="EF113" s="172"/>
      <c r="EG113" s="172"/>
      <c r="EH113" s="172"/>
      <c r="EI113" s="172"/>
      <c r="EJ113" s="172"/>
      <c r="EK113" s="172"/>
      <c r="EL113" s="172"/>
      <c r="EM113" s="172"/>
      <c r="EN113" s="172"/>
      <c r="EO113" s="172"/>
      <c r="EP113" s="172"/>
      <c r="EQ113" s="172"/>
      <c r="ER113" s="172"/>
      <c r="ES113" s="172"/>
      <c r="ET113" s="173"/>
      <c r="EU113" s="157"/>
      <c r="EV113" s="157"/>
      <c r="EW113" s="157"/>
      <c r="EX113" s="157"/>
      <c r="EY113" s="157"/>
      <c r="EZ113" s="157"/>
      <c r="FA113" s="157"/>
      <c r="FB113" s="157"/>
      <c r="FC113" s="157"/>
      <c r="FD113" s="157"/>
      <c r="FE113" s="158"/>
      <c r="FF113" s="120"/>
      <c r="FG113" s="120"/>
      <c r="FH113" s="120"/>
      <c r="FI113" s="120"/>
      <c r="FJ113" s="120"/>
      <c r="FK113" s="121"/>
      <c r="FL113" s="137"/>
      <c r="FM113" s="138"/>
      <c r="FN113" s="138"/>
      <c r="FO113" s="139"/>
      <c r="FP113" s="189" t="s">
        <v>88</v>
      </c>
      <c r="FQ113" s="190"/>
    </row>
    <row r="114" spans="1:174" ht="9" customHeight="1" x14ac:dyDescent="0.15">
      <c r="A114" s="145"/>
      <c r="B114" s="145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96"/>
      <c r="W114" s="197"/>
      <c r="X114" s="197"/>
      <c r="Y114" s="197"/>
      <c r="Z114" s="197"/>
      <c r="AA114" s="197"/>
      <c r="AB114" s="197"/>
      <c r="AC114" s="197"/>
      <c r="AD114" s="198"/>
      <c r="AE114" s="120"/>
      <c r="AF114" s="120"/>
      <c r="AG114" s="120"/>
      <c r="AH114" s="120"/>
      <c r="AI114" s="120"/>
      <c r="AJ114" s="120"/>
      <c r="AK114" s="120"/>
      <c r="AL114" s="120"/>
      <c r="AM114" s="121"/>
      <c r="AN114" s="140"/>
      <c r="AO114" s="120"/>
      <c r="AP114" s="120"/>
      <c r="AQ114" s="120"/>
      <c r="AR114" s="120"/>
      <c r="AS114" s="141"/>
      <c r="AT114" s="117"/>
      <c r="AU114" s="118"/>
      <c r="AV114" s="118"/>
      <c r="AW114" s="119"/>
      <c r="AX114" s="14"/>
      <c r="AY114" s="145"/>
      <c r="AZ114" s="145"/>
      <c r="BA114" s="145"/>
      <c r="BB114" s="145"/>
      <c r="BC114" s="174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175"/>
      <c r="BS114" s="175"/>
      <c r="BT114" s="175"/>
      <c r="BU114" s="175"/>
      <c r="BV114" s="175"/>
      <c r="BW114" s="175"/>
      <c r="BX114" s="175"/>
      <c r="BY114" s="175"/>
      <c r="BZ114" s="175"/>
      <c r="CA114" s="175"/>
      <c r="CB114" s="175"/>
      <c r="CC114" s="176"/>
      <c r="CD114" s="197"/>
      <c r="CE114" s="197"/>
      <c r="CF114" s="197"/>
      <c r="CG114" s="197"/>
      <c r="CH114" s="197"/>
      <c r="CI114" s="197"/>
      <c r="CJ114" s="197"/>
      <c r="CK114" s="197"/>
      <c r="CL114" s="197"/>
      <c r="CM114" s="197"/>
      <c r="CN114" s="197"/>
      <c r="CO114" s="198"/>
      <c r="CP114" s="120"/>
      <c r="CQ114" s="120"/>
      <c r="CR114" s="120"/>
      <c r="CS114" s="120"/>
      <c r="CT114" s="120"/>
      <c r="CU114" s="120"/>
      <c r="CV114" s="120"/>
      <c r="CW114" s="120"/>
      <c r="CX114" s="120"/>
      <c r="CY114" s="121"/>
      <c r="CZ114" s="140"/>
      <c r="DA114" s="120"/>
      <c r="DB114" s="120"/>
      <c r="DC114" s="120"/>
      <c r="DD114" s="120"/>
      <c r="DE114" s="120"/>
      <c r="DF114" s="120"/>
      <c r="DG114" s="120"/>
      <c r="DH114" s="141"/>
      <c r="DI114" s="117"/>
      <c r="DJ114" s="118"/>
      <c r="DK114" s="118"/>
      <c r="DL114" s="118"/>
      <c r="DM114" s="119"/>
      <c r="DO114" s="145"/>
      <c r="DP114" s="145"/>
      <c r="DQ114" s="145"/>
      <c r="DR114" s="145"/>
      <c r="DS114" s="145"/>
      <c r="DT114" s="145"/>
      <c r="DU114" s="174"/>
      <c r="DV114" s="175"/>
      <c r="DW114" s="175"/>
      <c r="DX114" s="175"/>
      <c r="DY114" s="175"/>
      <c r="DZ114" s="175"/>
      <c r="EA114" s="175"/>
      <c r="EB114" s="175"/>
      <c r="EC114" s="175"/>
      <c r="ED114" s="175"/>
      <c r="EE114" s="175"/>
      <c r="EF114" s="175"/>
      <c r="EG114" s="175"/>
      <c r="EH114" s="175"/>
      <c r="EI114" s="175"/>
      <c r="EJ114" s="175"/>
      <c r="EK114" s="175"/>
      <c r="EL114" s="175"/>
      <c r="EM114" s="175"/>
      <c r="EN114" s="175"/>
      <c r="EO114" s="175"/>
      <c r="EP114" s="175"/>
      <c r="EQ114" s="175"/>
      <c r="ER114" s="175"/>
      <c r="ES114" s="175"/>
      <c r="ET114" s="176"/>
      <c r="EU114" s="159"/>
      <c r="EV114" s="159"/>
      <c r="EW114" s="159"/>
      <c r="EX114" s="159"/>
      <c r="EY114" s="159"/>
      <c r="EZ114" s="159"/>
      <c r="FA114" s="159"/>
      <c r="FB114" s="159"/>
      <c r="FC114" s="159"/>
      <c r="FD114" s="159"/>
      <c r="FE114" s="160"/>
      <c r="FF114" s="120"/>
      <c r="FG114" s="120"/>
      <c r="FH114" s="120"/>
      <c r="FI114" s="120"/>
      <c r="FJ114" s="120"/>
      <c r="FK114" s="121"/>
      <c r="FL114" s="140"/>
      <c r="FM114" s="120"/>
      <c r="FN114" s="120"/>
      <c r="FO114" s="141"/>
      <c r="FP114" s="191"/>
      <c r="FQ114" s="192"/>
    </row>
    <row r="115" spans="1:174" ht="8.25" customHeight="1" x14ac:dyDescent="0.15">
      <c r="A115" s="145"/>
      <c r="B115" s="145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210" t="s">
        <v>36</v>
      </c>
      <c r="W115" s="211"/>
      <c r="X115" s="211"/>
      <c r="Y115" s="211"/>
      <c r="Z115" s="211"/>
      <c r="AA115" s="211"/>
      <c r="AB115" s="211"/>
      <c r="AC115" s="211"/>
      <c r="AD115" s="212"/>
      <c r="AE115" s="120"/>
      <c r="AF115" s="120"/>
      <c r="AG115" s="120"/>
      <c r="AH115" s="120"/>
      <c r="AI115" s="120"/>
      <c r="AJ115" s="120"/>
      <c r="AK115" s="120"/>
      <c r="AL115" s="120"/>
      <c r="AM115" s="121"/>
      <c r="AN115" s="140"/>
      <c r="AO115" s="120"/>
      <c r="AP115" s="120"/>
      <c r="AQ115" s="120"/>
      <c r="AR115" s="120"/>
      <c r="AS115" s="141"/>
      <c r="AT115" s="123" t="s">
        <v>36</v>
      </c>
      <c r="AU115" s="124"/>
      <c r="AV115" s="124"/>
      <c r="AW115" s="125"/>
      <c r="AY115" s="145"/>
      <c r="AZ115" s="145"/>
      <c r="BA115" s="145"/>
      <c r="BB115" s="145"/>
      <c r="BC115" s="168"/>
      <c r="BD115" s="169"/>
      <c r="BE115" s="169"/>
      <c r="BF115" s="169"/>
      <c r="BG115" s="169"/>
      <c r="BH115" s="169"/>
      <c r="BI115" s="169"/>
      <c r="BJ115" s="169"/>
      <c r="BK115" s="169"/>
      <c r="BL115" s="169"/>
      <c r="BM115" s="169"/>
      <c r="BN115" s="169"/>
      <c r="BO115" s="169"/>
      <c r="BP115" s="169"/>
      <c r="BQ115" s="169"/>
      <c r="BR115" s="169"/>
      <c r="BS115" s="169"/>
      <c r="BT115" s="169"/>
      <c r="BU115" s="169"/>
      <c r="BV115" s="169"/>
      <c r="BW115" s="169"/>
      <c r="BX115" s="169"/>
      <c r="BY115" s="169"/>
      <c r="BZ115" s="169"/>
      <c r="CA115" s="169"/>
      <c r="CB115" s="169"/>
      <c r="CC115" s="170"/>
      <c r="CD115" s="155" t="s">
        <v>36</v>
      </c>
      <c r="CE115" s="155"/>
      <c r="CF115" s="155"/>
      <c r="CG115" s="155"/>
      <c r="CH115" s="155"/>
      <c r="CI115" s="155"/>
      <c r="CJ115" s="155"/>
      <c r="CK115" s="155"/>
      <c r="CL115" s="155"/>
      <c r="CM115" s="155"/>
      <c r="CN115" s="155"/>
      <c r="CO115" s="156"/>
      <c r="CP115" s="120"/>
      <c r="CQ115" s="120"/>
      <c r="CR115" s="120"/>
      <c r="CS115" s="120"/>
      <c r="CT115" s="120"/>
      <c r="CU115" s="120"/>
      <c r="CV115" s="120"/>
      <c r="CW115" s="120"/>
      <c r="CX115" s="120"/>
      <c r="CY115" s="121"/>
      <c r="CZ115" s="140"/>
      <c r="DA115" s="120"/>
      <c r="DB115" s="120"/>
      <c r="DC115" s="120"/>
      <c r="DD115" s="120"/>
      <c r="DE115" s="120"/>
      <c r="DF115" s="120"/>
      <c r="DG115" s="120"/>
      <c r="DH115" s="141"/>
      <c r="DI115" s="125" t="s">
        <v>36</v>
      </c>
      <c r="DJ115" s="161"/>
      <c r="DK115" s="161"/>
      <c r="DL115" s="161"/>
      <c r="DM115" s="161"/>
      <c r="DO115" s="145"/>
      <c r="DP115" s="145"/>
      <c r="DQ115" s="145"/>
      <c r="DR115" s="145"/>
      <c r="DS115" s="145"/>
      <c r="DT115" s="145"/>
      <c r="DU115" s="168"/>
      <c r="DV115" s="169"/>
      <c r="DW115" s="169"/>
      <c r="DX115" s="169"/>
      <c r="DY115" s="169"/>
      <c r="DZ115" s="169"/>
      <c r="EA115" s="169"/>
      <c r="EB115" s="169"/>
      <c r="EC115" s="169"/>
      <c r="ED115" s="169"/>
      <c r="EE115" s="169"/>
      <c r="EF115" s="169"/>
      <c r="EG115" s="169"/>
      <c r="EH115" s="169"/>
      <c r="EI115" s="169"/>
      <c r="EJ115" s="169"/>
      <c r="EK115" s="169"/>
      <c r="EL115" s="169"/>
      <c r="EM115" s="169"/>
      <c r="EN115" s="169"/>
      <c r="EO115" s="169"/>
      <c r="EP115" s="169"/>
      <c r="EQ115" s="169"/>
      <c r="ER115" s="169"/>
      <c r="ES115" s="169"/>
      <c r="ET115" s="170"/>
      <c r="EU115" s="155" t="s">
        <v>36</v>
      </c>
      <c r="EV115" s="155"/>
      <c r="EW115" s="155"/>
      <c r="EX115" s="155"/>
      <c r="EY115" s="155"/>
      <c r="EZ115" s="155"/>
      <c r="FA115" s="155"/>
      <c r="FB115" s="155"/>
      <c r="FC115" s="155"/>
      <c r="FD115" s="155"/>
      <c r="FE115" s="156"/>
      <c r="FF115" s="120"/>
      <c r="FG115" s="120"/>
      <c r="FH115" s="120"/>
      <c r="FI115" s="120"/>
      <c r="FJ115" s="120"/>
      <c r="FK115" s="121"/>
      <c r="FL115" s="140"/>
      <c r="FM115" s="120"/>
      <c r="FN115" s="120"/>
      <c r="FO115" s="141"/>
      <c r="FP115" s="187" t="s">
        <v>36</v>
      </c>
      <c r="FQ115" s="188"/>
    </row>
    <row r="116" spans="1:174" ht="4.5" customHeight="1" x14ac:dyDescent="0.15">
      <c r="A116" s="145"/>
      <c r="B116" s="145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93"/>
      <c r="W116" s="194"/>
      <c r="X116" s="194"/>
      <c r="Y116" s="194"/>
      <c r="Z116" s="194"/>
      <c r="AA116" s="194"/>
      <c r="AB116" s="194"/>
      <c r="AC116" s="194"/>
      <c r="AD116" s="195"/>
      <c r="AE116" s="120"/>
      <c r="AF116" s="120"/>
      <c r="AG116" s="120"/>
      <c r="AH116" s="120"/>
      <c r="AI116" s="120"/>
      <c r="AJ116" s="120"/>
      <c r="AK116" s="120"/>
      <c r="AL116" s="120"/>
      <c r="AM116" s="121"/>
      <c r="AN116" s="140"/>
      <c r="AO116" s="120"/>
      <c r="AP116" s="120"/>
      <c r="AQ116" s="120"/>
      <c r="AR116" s="120"/>
      <c r="AS116" s="141"/>
      <c r="AT116" s="114" t="s">
        <v>88</v>
      </c>
      <c r="AU116" s="115"/>
      <c r="AV116" s="115"/>
      <c r="AW116" s="116"/>
      <c r="AY116" s="145"/>
      <c r="AZ116" s="145"/>
      <c r="BA116" s="145"/>
      <c r="BB116" s="145"/>
      <c r="BC116" s="171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3"/>
      <c r="CD116" s="194"/>
      <c r="CE116" s="194"/>
      <c r="CF116" s="194"/>
      <c r="CG116" s="194"/>
      <c r="CH116" s="194"/>
      <c r="CI116" s="194"/>
      <c r="CJ116" s="194"/>
      <c r="CK116" s="194"/>
      <c r="CL116" s="194"/>
      <c r="CM116" s="194"/>
      <c r="CN116" s="194"/>
      <c r="CO116" s="195"/>
      <c r="CP116" s="120"/>
      <c r="CQ116" s="120"/>
      <c r="CR116" s="120"/>
      <c r="CS116" s="120"/>
      <c r="CT116" s="120"/>
      <c r="CU116" s="120"/>
      <c r="CV116" s="120"/>
      <c r="CW116" s="120"/>
      <c r="CX116" s="120"/>
      <c r="CY116" s="121"/>
      <c r="CZ116" s="140"/>
      <c r="DA116" s="120"/>
      <c r="DB116" s="120"/>
      <c r="DC116" s="120"/>
      <c r="DD116" s="120"/>
      <c r="DE116" s="120"/>
      <c r="DF116" s="120"/>
      <c r="DG116" s="120"/>
      <c r="DH116" s="141"/>
      <c r="DI116" s="114" t="s">
        <v>88</v>
      </c>
      <c r="DJ116" s="115"/>
      <c r="DK116" s="115"/>
      <c r="DL116" s="115"/>
      <c r="DM116" s="116"/>
      <c r="DO116" s="145"/>
      <c r="DP116" s="145"/>
      <c r="DQ116" s="145"/>
      <c r="DR116" s="145"/>
      <c r="DS116" s="145"/>
      <c r="DT116" s="145"/>
      <c r="DU116" s="171"/>
      <c r="DV116" s="172"/>
      <c r="DW116" s="172"/>
      <c r="DX116" s="172"/>
      <c r="DY116" s="172"/>
      <c r="DZ116" s="172"/>
      <c r="EA116" s="172"/>
      <c r="EB116" s="172"/>
      <c r="EC116" s="172"/>
      <c r="ED116" s="172"/>
      <c r="EE116" s="172"/>
      <c r="EF116" s="172"/>
      <c r="EG116" s="172"/>
      <c r="EH116" s="172"/>
      <c r="EI116" s="172"/>
      <c r="EJ116" s="172"/>
      <c r="EK116" s="172"/>
      <c r="EL116" s="172"/>
      <c r="EM116" s="172"/>
      <c r="EN116" s="172"/>
      <c r="EO116" s="172"/>
      <c r="EP116" s="172"/>
      <c r="EQ116" s="172"/>
      <c r="ER116" s="172"/>
      <c r="ES116" s="172"/>
      <c r="ET116" s="173"/>
      <c r="EU116" s="157"/>
      <c r="EV116" s="157"/>
      <c r="EW116" s="157"/>
      <c r="EX116" s="157"/>
      <c r="EY116" s="157"/>
      <c r="EZ116" s="157"/>
      <c r="FA116" s="157"/>
      <c r="FB116" s="157"/>
      <c r="FC116" s="157"/>
      <c r="FD116" s="157"/>
      <c r="FE116" s="158"/>
      <c r="FF116" s="120"/>
      <c r="FG116" s="120"/>
      <c r="FH116" s="120"/>
      <c r="FI116" s="120"/>
      <c r="FJ116" s="120"/>
      <c r="FK116" s="121"/>
      <c r="FL116" s="140"/>
      <c r="FM116" s="120"/>
      <c r="FN116" s="120"/>
      <c r="FO116" s="141"/>
      <c r="FP116" s="189" t="s">
        <v>88</v>
      </c>
      <c r="FQ116" s="190"/>
    </row>
    <row r="117" spans="1:174" ht="9" customHeight="1" x14ac:dyDescent="0.15">
      <c r="A117" s="145"/>
      <c r="B117" s="145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96"/>
      <c r="W117" s="197"/>
      <c r="X117" s="197"/>
      <c r="Y117" s="197"/>
      <c r="Z117" s="197"/>
      <c r="AA117" s="197"/>
      <c r="AB117" s="197"/>
      <c r="AC117" s="197"/>
      <c r="AD117" s="198"/>
      <c r="AE117" s="120"/>
      <c r="AF117" s="120"/>
      <c r="AG117" s="120"/>
      <c r="AH117" s="120"/>
      <c r="AI117" s="120"/>
      <c r="AJ117" s="120"/>
      <c r="AK117" s="120"/>
      <c r="AL117" s="120"/>
      <c r="AM117" s="121"/>
      <c r="AN117" s="140"/>
      <c r="AO117" s="120"/>
      <c r="AP117" s="120"/>
      <c r="AQ117" s="120"/>
      <c r="AR117" s="120"/>
      <c r="AS117" s="141"/>
      <c r="AT117" s="117"/>
      <c r="AU117" s="118"/>
      <c r="AV117" s="118"/>
      <c r="AW117" s="119"/>
      <c r="AY117" s="145"/>
      <c r="AZ117" s="145"/>
      <c r="BA117" s="145"/>
      <c r="BB117" s="145"/>
      <c r="BC117" s="174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5"/>
      <c r="BV117" s="175"/>
      <c r="BW117" s="175"/>
      <c r="BX117" s="175"/>
      <c r="BY117" s="175"/>
      <c r="BZ117" s="175"/>
      <c r="CA117" s="175"/>
      <c r="CB117" s="175"/>
      <c r="CC117" s="176"/>
      <c r="CD117" s="197"/>
      <c r="CE117" s="197"/>
      <c r="CF117" s="197"/>
      <c r="CG117" s="197"/>
      <c r="CH117" s="197"/>
      <c r="CI117" s="197"/>
      <c r="CJ117" s="197"/>
      <c r="CK117" s="197"/>
      <c r="CL117" s="197"/>
      <c r="CM117" s="197"/>
      <c r="CN117" s="197"/>
      <c r="CO117" s="198"/>
      <c r="CP117" s="120"/>
      <c r="CQ117" s="120"/>
      <c r="CR117" s="120"/>
      <c r="CS117" s="120"/>
      <c r="CT117" s="120"/>
      <c r="CU117" s="120"/>
      <c r="CV117" s="120"/>
      <c r="CW117" s="120"/>
      <c r="CX117" s="120"/>
      <c r="CY117" s="121"/>
      <c r="CZ117" s="140"/>
      <c r="DA117" s="120"/>
      <c r="DB117" s="120"/>
      <c r="DC117" s="120"/>
      <c r="DD117" s="120"/>
      <c r="DE117" s="120"/>
      <c r="DF117" s="120"/>
      <c r="DG117" s="120"/>
      <c r="DH117" s="141"/>
      <c r="DI117" s="117"/>
      <c r="DJ117" s="118"/>
      <c r="DK117" s="118"/>
      <c r="DL117" s="118"/>
      <c r="DM117" s="119"/>
      <c r="DO117" s="145"/>
      <c r="DP117" s="145"/>
      <c r="DQ117" s="145"/>
      <c r="DR117" s="145"/>
      <c r="DS117" s="145"/>
      <c r="DT117" s="145"/>
      <c r="DU117" s="174"/>
      <c r="DV117" s="175"/>
      <c r="DW117" s="175"/>
      <c r="DX117" s="175"/>
      <c r="DY117" s="175"/>
      <c r="DZ117" s="175"/>
      <c r="EA117" s="175"/>
      <c r="EB117" s="175"/>
      <c r="EC117" s="175"/>
      <c r="ED117" s="175"/>
      <c r="EE117" s="175"/>
      <c r="EF117" s="175"/>
      <c r="EG117" s="175"/>
      <c r="EH117" s="175"/>
      <c r="EI117" s="175"/>
      <c r="EJ117" s="175"/>
      <c r="EK117" s="175"/>
      <c r="EL117" s="175"/>
      <c r="EM117" s="175"/>
      <c r="EN117" s="175"/>
      <c r="EO117" s="175"/>
      <c r="EP117" s="175"/>
      <c r="EQ117" s="175"/>
      <c r="ER117" s="175"/>
      <c r="ES117" s="175"/>
      <c r="ET117" s="176"/>
      <c r="EU117" s="159"/>
      <c r="EV117" s="159"/>
      <c r="EW117" s="159"/>
      <c r="EX117" s="159"/>
      <c r="EY117" s="159"/>
      <c r="EZ117" s="159"/>
      <c r="FA117" s="159"/>
      <c r="FB117" s="159"/>
      <c r="FC117" s="159"/>
      <c r="FD117" s="159"/>
      <c r="FE117" s="160"/>
      <c r="FF117" s="120"/>
      <c r="FG117" s="120"/>
      <c r="FH117" s="120"/>
      <c r="FI117" s="120"/>
      <c r="FJ117" s="120"/>
      <c r="FK117" s="121"/>
      <c r="FL117" s="140"/>
      <c r="FM117" s="120"/>
      <c r="FN117" s="120"/>
      <c r="FO117" s="141"/>
      <c r="FP117" s="191"/>
      <c r="FQ117" s="192"/>
    </row>
    <row r="118" spans="1:174" ht="7.5" customHeight="1" x14ac:dyDescent="0.15">
      <c r="A118" s="145"/>
      <c r="B118" s="145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210" t="s">
        <v>36</v>
      </c>
      <c r="W118" s="211"/>
      <c r="X118" s="211"/>
      <c r="Y118" s="211"/>
      <c r="Z118" s="211"/>
      <c r="AA118" s="211"/>
      <c r="AB118" s="211"/>
      <c r="AC118" s="211"/>
      <c r="AD118" s="212"/>
      <c r="AE118" s="120"/>
      <c r="AF118" s="120"/>
      <c r="AG118" s="120"/>
      <c r="AH118" s="120"/>
      <c r="AI118" s="120"/>
      <c r="AJ118" s="120"/>
      <c r="AK118" s="120"/>
      <c r="AL118" s="120"/>
      <c r="AM118" s="121"/>
      <c r="AN118" s="140"/>
      <c r="AO118" s="120"/>
      <c r="AP118" s="120"/>
      <c r="AQ118" s="120"/>
      <c r="AR118" s="120"/>
      <c r="AS118" s="141"/>
      <c r="AT118" s="20" t="s">
        <v>36</v>
      </c>
      <c r="AU118" s="21"/>
      <c r="AV118" s="21"/>
      <c r="AW118" s="22"/>
      <c r="AY118" s="145"/>
      <c r="AZ118" s="145"/>
      <c r="BA118" s="145"/>
      <c r="BB118" s="145"/>
      <c r="BC118" s="168"/>
      <c r="BD118" s="169"/>
      <c r="BE118" s="169"/>
      <c r="BF118" s="169"/>
      <c r="BG118" s="169"/>
      <c r="BH118" s="169"/>
      <c r="BI118" s="169"/>
      <c r="BJ118" s="169"/>
      <c r="BK118" s="169"/>
      <c r="BL118" s="169"/>
      <c r="BM118" s="169"/>
      <c r="BN118" s="169"/>
      <c r="BO118" s="169"/>
      <c r="BP118" s="169"/>
      <c r="BQ118" s="169"/>
      <c r="BR118" s="169"/>
      <c r="BS118" s="169"/>
      <c r="BT118" s="169"/>
      <c r="BU118" s="169"/>
      <c r="BV118" s="169"/>
      <c r="BW118" s="169"/>
      <c r="BX118" s="169"/>
      <c r="BY118" s="169"/>
      <c r="BZ118" s="169"/>
      <c r="CA118" s="169"/>
      <c r="CB118" s="169"/>
      <c r="CC118" s="170"/>
      <c r="CD118" s="155" t="s">
        <v>36</v>
      </c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6"/>
      <c r="CP118" s="120"/>
      <c r="CQ118" s="120"/>
      <c r="CR118" s="120"/>
      <c r="CS118" s="120"/>
      <c r="CT118" s="120"/>
      <c r="CU118" s="120"/>
      <c r="CV118" s="120"/>
      <c r="CW118" s="120"/>
      <c r="CX118" s="120"/>
      <c r="CY118" s="121"/>
      <c r="CZ118" s="140"/>
      <c r="DA118" s="120"/>
      <c r="DB118" s="120"/>
      <c r="DC118" s="120"/>
      <c r="DD118" s="120"/>
      <c r="DE118" s="120"/>
      <c r="DF118" s="120"/>
      <c r="DG118" s="120"/>
      <c r="DH118" s="141"/>
      <c r="DI118" s="125" t="s">
        <v>36</v>
      </c>
      <c r="DJ118" s="161"/>
      <c r="DK118" s="161"/>
      <c r="DL118" s="161"/>
      <c r="DM118" s="161"/>
      <c r="DO118" s="145"/>
      <c r="DP118" s="145"/>
      <c r="DQ118" s="145"/>
      <c r="DR118" s="145"/>
      <c r="DS118" s="145"/>
      <c r="DT118" s="145"/>
      <c r="DU118" s="168"/>
      <c r="DV118" s="169"/>
      <c r="DW118" s="169"/>
      <c r="DX118" s="169"/>
      <c r="DY118" s="169"/>
      <c r="DZ118" s="169"/>
      <c r="EA118" s="169"/>
      <c r="EB118" s="169"/>
      <c r="EC118" s="169"/>
      <c r="ED118" s="169"/>
      <c r="EE118" s="169"/>
      <c r="EF118" s="169"/>
      <c r="EG118" s="169"/>
      <c r="EH118" s="169"/>
      <c r="EI118" s="169"/>
      <c r="EJ118" s="169"/>
      <c r="EK118" s="169"/>
      <c r="EL118" s="169"/>
      <c r="EM118" s="169"/>
      <c r="EN118" s="169"/>
      <c r="EO118" s="169"/>
      <c r="EP118" s="169"/>
      <c r="EQ118" s="169"/>
      <c r="ER118" s="169"/>
      <c r="ES118" s="169"/>
      <c r="ET118" s="170"/>
      <c r="EU118" s="155" t="s">
        <v>36</v>
      </c>
      <c r="EV118" s="155"/>
      <c r="EW118" s="155"/>
      <c r="EX118" s="155"/>
      <c r="EY118" s="155"/>
      <c r="EZ118" s="155"/>
      <c r="FA118" s="155"/>
      <c r="FB118" s="155"/>
      <c r="FC118" s="155"/>
      <c r="FD118" s="155"/>
      <c r="FE118" s="156"/>
      <c r="FF118" s="120"/>
      <c r="FG118" s="120"/>
      <c r="FH118" s="120"/>
      <c r="FI118" s="120"/>
      <c r="FJ118" s="120"/>
      <c r="FK118" s="121"/>
      <c r="FL118" s="140"/>
      <c r="FM118" s="120"/>
      <c r="FN118" s="120"/>
      <c r="FO118" s="141"/>
      <c r="FP118" s="187" t="s">
        <v>36</v>
      </c>
      <c r="FQ118" s="188"/>
    </row>
    <row r="119" spans="1:174" ht="4.5" customHeight="1" x14ac:dyDescent="0.15">
      <c r="A119" s="145"/>
      <c r="B119" s="145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93"/>
      <c r="W119" s="194"/>
      <c r="X119" s="194"/>
      <c r="Y119" s="194"/>
      <c r="Z119" s="194"/>
      <c r="AA119" s="194"/>
      <c r="AB119" s="194"/>
      <c r="AC119" s="194"/>
      <c r="AD119" s="195"/>
      <c r="AE119" s="120"/>
      <c r="AF119" s="120"/>
      <c r="AG119" s="120"/>
      <c r="AH119" s="120"/>
      <c r="AI119" s="120"/>
      <c r="AJ119" s="120"/>
      <c r="AK119" s="120"/>
      <c r="AL119" s="120"/>
      <c r="AM119" s="121"/>
      <c r="AN119" s="140"/>
      <c r="AO119" s="120"/>
      <c r="AP119" s="120"/>
      <c r="AQ119" s="120"/>
      <c r="AR119" s="120"/>
      <c r="AS119" s="141"/>
      <c r="AT119" s="114" t="s">
        <v>88</v>
      </c>
      <c r="AU119" s="115"/>
      <c r="AV119" s="115"/>
      <c r="AW119" s="116"/>
      <c r="AY119" s="145"/>
      <c r="AZ119" s="145"/>
      <c r="BA119" s="145"/>
      <c r="BB119" s="145"/>
      <c r="BC119" s="171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3"/>
      <c r="CD119" s="194"/>
      <c r="CE119" s="194"/>
      <c r="CF119" s="194"/>
      <c r="CG119" s="194"/>
      <c r="CH119" s="194"/>
      <c r="CI119" s="194"/>
      <c r="CJ119" s="194"/>
      <c r="CK119" s="194"/>
      <c r="CL119" s="194"/>
      <c r="CM119" s="194"/>
      <c r="CN119" s="194"/>
      <c r="CO119" s="195"/>
      <c r="CP119" s="120"/>
      <c r="CQ119" s="120"/>
      <c r="CR119" s="120"/>
      <c r="CS119" s="120"/>
      <c r="CT119" s="120"/>
      <c r="CU119" s="120"/>
      <c r="CV119" s="120"/>
      <c r="CW119" s="120"/>
      <c r="CX119" s="120"/>
      <c r="CY119" s="121"/>
      <c r="CZ119" s="140"/>
      <c r="DA119" s="120"/>
      <c r="DB119" s="120"/>
      <c r="DC119" s="120"/>
      <c r="DD119" s="120"/>
      <c r="DE119" s="120"/>
      <c r="DF119" s="120"/>
      <c r="DG119" s="120"/>
      <c r="DH119" s="141"/>
      <c r="DI119" s="114" t="s">
        <v>88</v>
      </c>
      <c r="DJ119" s="115"/>
      <c r="DK119" s="115"/>
      <c r="DL119" s="115"/>
      <c r="DM119" s="116"/>
      <c r="DO119" s="145"/>
      <c r="DP119" s="145"/>
      <c r="DQ119" s="145"/>
      <c r="DR119" s="145"/>
      <c r="DS119" s="145"/>
      <c r="DT119" s="145"/>
      <c r="DU119" s="171"/>
      <c r="DV119" s="172"/>
      <c r="DW119" s="172"/>
      <c r="DX119" s="172"/>
      <c r="DY119" s="172"/>
      <c r="DZ119" s="172"/>
      <c r="EA119" s="172"/>
      <c r="EB119" s="172"/>
      <c r="EC119" s="172"/>
      <c r="ED119" s="172"/>
      <c r="EE119" s="172"/>
      <c r="EF119" s="172"/>
      <c r="EG119" s="172"/>
      <c r="EH119" s="172"/>
      <c r="EI119" s="172"/>
      <c r="EJ119" s="172"/>
      <c r="EK119" s="172"/>
      <c r="EL119" s="172"/>
      <c r="EM119" s="172"/>
      <c r="EN119" s="172"/>
      <c r="EO119" s="172"/>
      <c r="EP119" s="172"/>
      <c r="EQ119" s="172"/>
      <c r="ER119" s="172"/>
      <c r="ES119" s="172"/>
      <c r="ET119" s="173"/>
      <c r="EU119" s="157"/>
      <c r="EV119" s="157"/>
      <c r="EW119" s="157"/>
      <c r="EX119" s="157"/>
      <c r="EY119" s="157"/>
      <c r="EZ119" s="157"/>
      <c r="FA119" s="157"/>
      <c r="FB119" s="157"/>
      <c r="FC119" s="157"/>
      <c r="FD119" s="157"/>
      <c r="FE119" s="158"/>
      <c r="FF119" s="120"/>
      <c r="FG119" s="120"/>
      <c r="FH119" s="120"/>
      <c r="FI119" s="120"/>
      <c r="FJ119" s="120"/>
      <c r="FK119" s="121"/>
      <c r="FL119" s="140"/>
      <c r="FM119" s="120"/>
      <c r="FN119" s="120"/>
      <c r="FO119" s="141"/>
      <c r="FP119" s="189" t="s">
        <v>88</v>
      </c>
      <c r="FQ119" s="190"/>
    </row>
    <row r="120" spans="1:174" ht="9" customHeight="1" x14ac:dyDescent="0.15">
      <c r="A120" s="145"/>
      <c r="B120" s="145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96"/>
      <c r="W120" s="197"/>
      <c r="X120" s="197"/>
      <c r="Y120" s="197"/>
      <c r="Z120" s="197"/>
      <c r="AA120" s="197"/>
      <c r="AB120" s="197"/>
      <c r="AC120" s="197"/>
      <c r="AD120" s="198"/>
      <c r="AE120" s="120"/>
      <c r="AF120" s="120"/>
      <c r="AG120" s="120"/>
      <c r="AH120" s="120"/>
      <c r="AI120" s="120"/>
      <c r="AJ120" s="120"/>
      <c r="AK120" s="120"/>
      <c r="AL120" s="120"/>
      <c r="AM120" s="121"/>
      <c r="AN120" s="140"/>
      <c r="AO120" s="120"/>
      <c r="AP120" s="120"/>
      <c r="AQ120" s="120"/>
      <c r="AR120" s="120"/>
      <c r="AS120" s="141"/>
      <c r="AT120" s="117"/>
      <c r="AU120" s="118"/>
      <c r="AV120" s="118"/>
      <c r="AW120" s="119"/>
      <c r="AY120" s="145"/>
      <c r="AZ120" s="145"/>
      <c r="BA120" s="145"/>
      <c r="BB120" s="145"/>
      <c r="BC120" s="174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6"/>
      <c r="CD120" s="197"/>
      <c r="CE120" s="197"/>
      <c r="CF120" s="197"/>
      <c r="CG120" s="197"/>
      <c r="CH120" s="197"/>
      <c r="CI120" s="197"/>
      <c r="CJ120" s="197"/>
      <c r="CK120" s="197"/>
      <c r="CL120" s="197"/>
      <c r="CM120" s="197"/>
      <c r="CN120" s="197"/>
      <c r="CO120" s="198"/>
      <c r="CP120" s="120"/>
      <c r="CQ120" s="120"/>
      <c r="CR120" s="120"/>
      <c r="CS120" s="120"/>
      <c r="CT120" s="120"/>
      <c r="CU120" s="120"/>
      <c r="CV120" s="120"/>
      <c r="CW120" s="120"/>
      <c r="CX120" s="120"/>
      <c r="CY120" s="121"/>
      <c r="CZ120" s="140"/>
      <c r="DA120" s="120"/>
      <c r="DB120" s="120"/>
      <c r="DC120" s="120"/>
      <c r="DD120" s="120"/>
      <c r="DE120" s="120"/>
      <c r="DF120" s="120"/>
      <c r="DG120" s="120"/>
      <c r="DH120" s="141"/>
      <c r="DI120" s="117"/>
      <c r="DJ120" s="118"/>
      <c r="DK120" s="118"/>
      <c r="DL120" s="118"/>
      <c r="DM120" s="119"/>
      <c r="DO120" s="145"/>
      <c r="DP120" s="145"/>
      <c r="DQ120" s="145"/>
      <c r="DR120" s="145"/>
      <c r="DS120" s="145"/>
      <c r="DT120" s="145"/>
      <c r="DU120" s="174"/>
      <c r="DV120" s="175"/>
      <c r="DW120" s="175"/>
      <c r="DX120" s="175"/>
      <c r="DY120" s="175"/>
      <c r="DZ120" s="175"/>
      <c r="EA120" s="175"/>
      <c r="EB120" s="175"/>
      <c r="EC120" s="175"/>
      <c r="ED120" s="175"/>
      <c r="EE120" s="175"/>
      <c r="EF120" s="175"/>
      <c r="EG120" s="175"/>
      <c r="EH120" s="175"/>
      <c r="EI120" s="175"/>
      <c r="EJ120" s="175"/>
      <c r="EK120" s="175"/>
      <c r="EL120" s="175"/>
      <c r="EM120" s="175"/>
      <c r="EN120" s="175"/>
      <c r="EO120" s="175"/>
      <c r="EP120" s="175"/>
      <c r="EQ120" s="175"/>
      <c r="ER120" s="175"/>
      <c r="ES120" s="175"/>
      <c r="ET120" s="176"/>
      <c r="EU120" s="159"/>
      <c r="EV120" s="159"/>
      <c r="EW120" s="159"/>
      <c r="EX120" s="159"/>
      <c r="EY120" s="159"/>
      <c r="EZ120" s="159"/>
      <c r="FA120" s="159"/>
      <c r="FB120" s="159"/>
      <c r="FC120" s="159"/>
      <c r="FD120" s="159"/>
      <c r="FE120" s="160"/>
      <c r="FF120" s="120"/>
      <c r="FG120" s="120"/>
      <c r="FH120" s="120"/>
      <c r="FI120" s="120"/>
      <c r="FJ120" s="120"/>
      <c r="FK120" s="121"/>
      <c r="FL120" s="140"/>
      <c r="FM120" s="120"/>
      <c r="FN120" s="120"/>
      <c r="FO120" s="141"/>
      <c r="FP120" s="191"/>
      <c r="FQ120" s="192"/>
    </row>
    <row r="121" spans="1:174" ht="7.5" customHeight="1" x14ac:dyDescent="0.15">
      <c r="A121" s="145"/>
      <c r="B121" s="145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210" t="s">
        <v>36</v>
      </c>
      <c r="W121" s="211"/>
      <c r="X121" s="211"/>
      <c r="Y121" s="211"/>
      <c r="Z121" s="211"/>
      <c r="AA121" s="211"/>
      <c r="AB121" s="211"/>
      <c r="AC121" s="211"/>
      <c r="AD121" s="212"/>
      <c r="AE121" s="120"/>
      <c r="AF121" s="120"/>
      <c r="AG121" s="120"/>
      <c r="AH121" s="120"/>
      <c r="AI121" s="120"/>
      <c r="AJ121" s="120"/>
      <c r="AK121" s="120"/>
      <c r="AL121" s="120"/>
      <c r="AM121" s="121"/>
      <c r="AN121" s="140"/>
      <c r="AO121" s="120"/>
      <c r="AP121" s="120"/>
      <c r="AQ121" s="120"/>
      <c r="AR121" s="120"/>
      <c r="AS121" s="141"/>
      <c r="AT121" s="20" t="s">
        <v>36</v>
      </c>
      <c r="AU121" s="21"/>
      <c r="AV121" s="21"/>
      <c r="AW121" s="22"/>
      <c r="AY121" s="145"/>
      <c r="AZ121" s="145"/>
      <c r="BA121" s="145"/>
      <c r="BB121" s="145"/>
      <c r="BC121" s="168"/>
      <c r="BD121" s="169"/>
      <c r="BE121" s="169"/>
      <c r="BF121" s="169"/>
      <c r="BG121" s="169"/>
      <c r="BH121" s="169"/>
      <c r="BI121" s="169"/>
      <c r="BJ121" s="169"/>
      <c r="BK121" s="169"/>
      <c r="BL121" s="169"/>
      <c r="BM121" s="169"/>
      <c r="BN121" s="169"/>
      <c r="BO121" s="169"/>
      <c r="BP121" s="169"/>
      <c r="BQ121" s="169"/>
      <c r="BR121" s="169"/>
      <c r="BS121" s="169"/>
      <c r="BT121" s="169"/>
      <c r="BU121" s="169"/>
      <c r="BV121" s="169"/>
      <c r="BW121" s="169"/>
      <c r="BX121" s="169"/>
      <c r="BY121" s="169"/>
      <c r="BZ121" s="169"/>
      <c r="CA121" s="169"/>
      <c r="CB121" s="169"/>
      <c r="CC121" s="170"/>
      <c r="CD121" s="155" t="s">
        <v>36</v>
      </c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6"/>
      <c r="CP121" s="120"/>
      <c r="CQ121" s="120"/>
      <c r="CR121" s="120"/>
      <c r="CS121" s="120"/>
      <c r="CT121" s="120"/>
      <c r="CU121" s="120"/>
      <c r="CV121" s="120"/>
      <c r="CW121" s="120"/>
      <c r="CX121" s="120"/>
      <c r="CY121" s="121"/>
      <c r="CZ121" s="140"/>
      <c r="DA121" s="120"/>
      <c r="DB121" s="120"/>
      <c r="DC121" s="120"/>
      <c r="DD121" s="120"/>
      <c r="DE121" s="120"/>
      <c r="DF121" s="120"/>
      <c r="DG121" s="120"/>
      <c r="DH121" s="141"/>
      <c r="DI121" s="125" t="s">
        <v>36</v>
      </c>
      <c r="DJ121" s="161"/>
      <c r="DK121" s="161"/>
      <c r="DL121" s="161"/>
      <c r="DM121" s="161"/>
      <c r="DO121" s="145"/>
      <c r="DP121" s="145"/>
      <c r="DQ121" s="145"/>
      <c r="DR121" s="145"/>
      <c r="DS121" s="145"/>
      <c r="DT121" s="145"/>
      <c r="DU121" s="168"/>
      <c r="DV121" s="169"/>
      <c r="DW121" s="169"/>
      <c r="DX121" s="169"/>
      <c r="DY121" s="169"/>
      <c r="DZ121" s="169"/>
      <c r="EA121" s="169"/>
      <c r="EB121" s="169"/>
      <c r="EC121" s="169"/>
      <c r="ED121" s="169"/>
      <c r="EE121" s="169"/>
      <c r="EF121" s="169"/>
      <c r="EG121" s="169"/>
      <c r="EH121" s="169"/>
      <c r="EI121" s="169"/>
      <c r="EJ121" s="169"/>
      <c r="EK121" s="169"/>
      <c r="EL121" s="169"/>
      <c r="EM121" s="169"/>
      <c r="EN121" s="169"/>
      <c r="EO121" s="169"/>
      <c r="EP121" s="169"/>
      <c r="EQ121" s="169"/>
      <c r="ER121" s="169"/>
      <c r="ES121" s="169"/>
      <c r="ET121" s="170"/>
      <c r="EU121" s="155" t="s">
        <v>36</v>
      </c>
      <c r="EV121" s="155"/>
      <c r="EW121" s="155"/>
      <c r="EX121" s="155"/>
      <c r="EY121" s="155"/>
      <c r="EZ121" s="155"/>
      <c r="FA121" s="155"/>
      <c r="FB121" s="155"/>
      <c r="FC121" s="155"/>
      <c r="FD121" s="155"/>
      <c r="FE121" s="156"/>
      <c r="FF121" s="120"/>
      <c r="FG121" s="120"/>
      <c r="FH121" s="120"/>
      <c r="FI121" s="120"/>
      <c r="FJ121" s="120"/>
      <c r="FK121" s="121"/>
      <c r="FL121" s="140"/>
      <c r="FM121" s="120"/>
      <c r="FN121" s="120"/>
      <c r="FO121" s="141"/>
      <c r="FP121" s="187" t="s">
        <v>36</v>
      </c>
      <c r="FQ121" s="188"/>
    </row>
    <row r="122" spans="1:174" ht="4.5" customHeight="1" x14ac:dyDescent="0.15">
      <c r="A122" s="145"/>
      <c r="B122" s="145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93"/>
      <c r="W122" s="194"/>
      <c r="X122" s="194"/>
      <c r="Y122" s="194"/>
      <c r="Z122" s="194"/>
      <c r="AA122" s="194"/>
      <c r="AB122" s="194"/>
      <c r="AC122" s="194"/>
      <c r="AD122" s="195"/>
      <c r="AE122" s="120"/>
      <c r="AF122" s="120"/>
      <c r="AG122" s="120"/>
      <c r="AH122" s="120"/>
      <c r="AI122" s="120"/>
      <c r="AJ122" s="120"/>
      <c r="AK122" s="120"/>
      <c r="AL122" s="120"/>
      <c r="AM122" s="121"/>
      <c r="AN122" s="179"/>
      <c r="AO122" s="180"/>
      <c r="AP122" s="180"/>
      <c r="AQ122" s="180"/>
      <c r="AR122" s="180"/>
      <c r="AS122" s="181"/>
      <c r="AT122" s="114" t="s">
        <v>88</v>
      </c>
      <c r="AU122" s="115"/>
      <c r="AV122" s="115"/>
      <c r="AW122" s="116"/>
      <c r="AY122" s="145"/>
      <c r="AZ122" s="145"/>
      <c r="BA122" s="145"/>
      <c r="BB122" s="145"/>
      <c r="BC122" s="171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3"/>
      <c r="CD122" s="194"/>
      <c r="CE122" s="194"/>
      <c r="CF122" s="194"/>
      <c r="CG122" s="194"/>
      <c r="CH122" s="194"/>
      <c r="CI122" s="194"/>
      <c r="CJ122" s="194"/>
      <c r="CK122" s="194"/>
      <c r="CL122" s="194"/>
      <c r="CM122" s="194"/>
      <c r="CN122" s="194"/>
      <c r="CO122" s="195"/>
      <c r="CP122" s="120"/>
      <c r="CQ122" s="120"/>
      <c r="CR122" s="120"/>
      <c r="CS122" s="120"/>
      <c r="CT122" s="120"/>
      <c r="CU122" s="120"/>
      <c r="CV122" s="120"/>
      <c r="CW122" s="120"/>
      <c r="CX122" s="120"/>
      <c r="CY122" s="121"/>
      <c r="CZ122" s="179"/>
      <c r="DA122" s="180"/>
      <c r="DB122" s="180"/>
      <c r="DC122" s="180"/>
      <c r="DD122" s="180"/>
      <c r="DE122" s="180"/>
      <c r="DF122" s="180"/>
      <c r="DG122" s="180"/>
      <c r="DH122" s="181"/>
      <c r="DI122" s="114" t="s">
        <v>88</v>
      </c>
      <c r="DJ122" s="115"/>
      <c r="DK122" s="115"/>
      <c r="DL122" s="115"/>
      <c r="DM122" s="116"/>
      <c r="DO122" s="145"/>
      <c r="DP122" s="145"/>
      <c r="DQ122" s="145"/>
      <c r="DR122" s="145"/>
      <c r="DS122" s="145"/>
      <c r="DT122" s="145"/>
      <c r="DU122" s="171"/>
      <c r="DV122" s="172"/>
      <c r="DW122" s="172"/>
      <c r="DX122" s="172"/>
      <c r="DY122" s="172"/>
      <c r="DZ122" s="172"/>
      <c r="EA122" s="172"/>
      <c r="EB122" s="172"/>
      <c r="EC122" s="172"/>
      <c r="ED122" s="172"/>
      <c r="EE122" s="172"/>
      <c r="EF122" s="172"/>
      <c r="EG122" s="172"/>
      <c r="EH122" s="172"/>
      <c r="EI122" s="172"/>
      <c r="EJ122" s="172"/>
      <c r="EK122" s="172"/>
      <c r="EL122" s="172"/>
      <c r="EM122" s="172"/>
      <c r="EN122" s="172"/>
      <c r="EO122" s="172"/>
      <c r="EP122" s="172"/>
      <c r="EQ122" s="172"/>
      <c r="ER122" s="172"/>
      <c r="ES122" s="172"/>
      <c r="ET122" s="173"/>
      <c r="EU122" s="157"/>
      <c r="EV122" s="157"/>
      <c r="EW122" s="157"/>
      <c r="EX122" s="157"/>
      <c r="EY122" s="157"/>
      <c r="EZ122" s="157"/>
      <c r="FA122" s="157"/>
      <c r="FB122" s="157"/>
      <c r="FC122" s="157"/>
      <c r="FD122" s="157"/>
      <c r="FE122" s="158"/>
      <c r="FF122" s="120"/>
      <c r="FG122" s="120"/>
      <c r="FH122" s="120"/>
      <c r="FI122" s="120"/>
      <c r="FJ122" s="120"/>
      <c r="FK122" s="121"/>
      <c r="FL122" s="179"/>
      <c r="FM122" s="180"/>
      <c r="FN122" s="180"/>
      <c r="FO122" s="181"/>
      <c r="FP122" s="189" t="s">
        <v>88</v>
      </c>
      <c r="FQ122" s="190"/>
    </row>
    <row r="123" spans="1:174" ht="9" customHeight="1" thickBot="1" x14ac:dyDescent="0.2">
      <c r="A123" s="145"/>
      <c r="B123" s="145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96"/>
      <c r="W123" s="197"/>
      <c r="X123" s="197"/>
      <c r="Y123" s="197"/>
      <c r="Z123" s="197"/>
      <c r="AA123" s="197"/>
      <c r="AB123" s="197"/>
      <c r="AC123" s="197"/>
      <c r="AD123" s="198"/>
      <c r="AE123" s="120"/>
      <c r="AF123" s="120"/>
      <c r="AG123" s="120"/>
      <c r="AH123" s="120"/>
      <c r="AI123" s="120"/>
      <c r="AJ123" s="120"/>
      <c r="AK123" s="120"/>
      <c r="AL123" s="120"/>
      <c r="AM123" s="121"/>
      <c r="AN123" s="182"/>
      <c r="AO123" s="183"/>
      <c r="AP123" s="183"/>
      <c r="AQ123" s="183"/>
      <c r="AR123" s="183"/>
      <c r="AS123" s="184"/>
      <c r="AT123" s="117"/>
      <c r="AU123" s="118"/>
      <c r="AV123" s="118"/>
      <c r="AW123" s="119"/>
      <c r="AY123" s="145"/>
      <c r="AZ123" s="145"/>
      <c r="BA123" s="145"/>
      <c r="BB123" s="145"/>
      <c r="BC123" s="174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6"/>
      <c r="CD123" s="197"/>
      <c r="CE123" s="197"/>
      <c r="CF123" s="197"/>
      <c r="CG123" s="197"/>
      <c r="CH123" s="197"/>
      <c r="CI123" s="197"/>
      <c r="CJ123" s="197"/>
      <c r="CK123" s="197"/>
      <c r="CL123" s="197"/>
      <c r="CM123" s="197"/>
      <c r="CN123" s="197"/>
      <c r="CO123" s="198"/>
      <c r="CP123" s="120"/>
      <c r="CQ123" s="120"/>
      <c r="CR123" s="120"/>
      <c r="CS123" s="120"/>
      <c r="CT123" s="120"/>
      <c r="CU123" s="120"/>
      <c r="CV123" s="120"/>
      <c r="CW123" s="120"/>
      <c r="CX123" s="120"/>
      <c r="CY123" s="121"/>
      <c r="CZ123" s="182"/>
      <c r="DA123" s="183"/>
      <c r="DB123" s="183"/>
      <c r="DC123" s="183"/>
      <c r="DD123" s="183"/>
      <c r="DE123" s="183"/>
      <c r="DF123" s="183"/>
      <c r="DG123" s="183"/>
      <c r="DH123" s="184"/>
      <c r="DI123" s="117"/>
      <c r="DJ123" s="118"/>
      <c r="DK123" s="118"/>
      <c r="DL123" s="118"/>
      <c r="DM123" s="119"/>
      <c r="DO123" s="145"/>
      <c r="DP123" s="145"/>
      <c r="DQ123" s="145"/>
      <c r="DR123" s="145"/>
      <c r="DS123" s="145"/>
      <c r="DT123" s="145"/>
      <c r="DU123" s="174"/>
      <c r="DV123" s="175"/>
      <c r="DW123" s="175"/>
      <c r="DX123" s="175"/>
      <c r="DY123" s="175"/>
      <c r="DZ123" s="175"/>
      <c r="EA123" s="175"/>
      <c r="EB123" s="175"/>
      <c r="EC123" s="175"/>
      <c r="ED123" s="175"/>
      <c r="EE123" s="175"/>
      <c r="EF123" s="175"/>
      <c r="EG123" s="175"/>
      <c r="EH123" s="175"/>
      <c r="EI123" s="175"/>
      <c r="EJ123" s="175"/>
      <c r="EK123" s="175"/>
      <c r="EL123" s="175"/>
      <c r="EM123" s="175"/>
      <c r="EN123" s="175"/>
      <c r="EO123" s="175"/>
      <c r="EP123" s="175"/>
      <c r="EQ123" s="175"/>
      <c r="ER123" s="175"/>
      <c r="ES123" s="175"/>
      <c r="ET123" s="176"/>
      <c r="EU123" s="159"/>
      <c r="EV123" s="159"/>
      <c r="EW123" s="159"/>
      <c r="EX123" s="159"/>
      <c r="EY123" s="159"/>
      <c r="EZ123" s="159"/>
      <c r="FA123" s="159"/>
      <c r="FB123" s="159"/>
      <c r="FC123" s="159"/>
      <c r="FD123" s="159"/>
      <c r="FE123" s="160"/>
      <c r="FF123" s="120"/>
      <c r="FG123" s="120"/>
      <c r="FH123" s="120"/>
      <c r="FI123" s="120"/>
      <c r="FJ123" s="120"/>
      <c r="FK123" s="121"/>
      <c r="FL123" s="182"/>
      <c r="FM123" s="183"/>
      <c r="FN123" s="183"/>
      <c r="FO123" s="184"/>
      <c r="FP123" s="191"/>
      <c r="FQ123" s="192"/>
    </row>
    <row r="124" spans="1:174" ht="6" customHeight="1" thickBot="1" x14ac:dyDescent="0.2"/>
    <row r="125" spans="1:174" ht="6" customHeight="1" x14ac:dyDescent="0.15">
      <c r="A125" s="274" t="s">
        <v>89</v>
      </c>
      <c r="B125" s="274"/>
      <c r="C125" s="274"/>
      <c r="D125" s="274"/>
      <c r="E125" s="274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274"/>
      <c r="Q125" s="274"/>
      <c r="R125" s="274"/>
      <c r="S125" s="274"/>
      <c r="T125" s="274"/>
      <c r="U125" s="274"/>
      <c r="V125" s="274"/>
      <c r="W125" s="274"/>
      <c r="X125" s="274"/>
      <c r="Y125" s="274"/>
      <c r="Z125" s="274"/>
      <c r="AA125" s="274"/>
      <c r="AB125" s="274"/>
      <c r="AC125" s="274"/>
      <c r="AD125" s="274"/>
      <c r="AE125" s="274"/>
      <c r="AF125" s="274"/>
      <c r="AG125" s="274"/>
      <c r="AH125" s="274"/>
      <c r="AI125" s="274"/>
      <c r="AJ125" s="274"/>
      <c r="AK125" s="274"/>
      <c r="AL125" s="274"/>
      <c r="AM125" s="274"/>
      <c r="AN125" s="274"/>
      <c r="AO125" s="274"/>
      <c r="AP125" s="274"/>
      <c r="AQ125" s="274"/>
      <c r="AR125" s="274"/>
      <c r="AS125" s="274"/>
      <c r="AT125" s="274"/>
      <c r="AU125" s="274"/>
      <c r="AV125" s="274"/>
      <c r="AW125" s="274"/>
      <c r="AX125" s="274"/>
      <c r="AY125" s="274"/>
      <c r="AZ125" s="274"/>
      <c r="BA125" s="274"/>
      <c r="BB125" s="274"/>
      <c r="BC125" s="274"/>
      <c r="BD125" s="274"/>
      <c r="BE125" s="274"/>
      <c r="BF125" s="274"/>
      <c r="BG125" s="274"/>
      <c r="BH125" s="274"/>
      <c r="BI125" s="274"/>
      <c r="BJ125" s="274"/>
      <c r="BK125" s="274"/>
      <c r="BL125" s="274"/>
      <c r="BM125" s="274"/>
      <c r="BN125" s="274"/>
      <c r="BO125" s="274"/>
      <c r="DM125" s="162"/>
      <c r="DN125" s="163"/>
      <c r="DO125" s="163"/>
      <c r="DP125" s="163"/>
      <c r="DQ125" s="163"/>
      <c r="DR125" s="163"/>
      <c r="DS125" s="163"/>
      <c r="DT125" s="163"/>
      <c r="DU125" s="163"/>
      <c r="DV125" s="163"/>
      <c r="DW125" s="163"/>
      <c r="DX125" s="163"/>
      <c r="DY125" s="163"/>
      <c r="DZ125" s="163"/>
      <c r="EA125" s="163"/>
      <c r="EB125" s="163"/>
      <c r="EC125" s="163"/>
      <c r="ED125" s="163"/>
      <c r="EE125" s="163"/>
      <c r="EF125" s="163"/>
      <c r="EG125" s="163"/>
      <c r="EH125" s="163"/>
      <c r="EI125" s="163"/>
      <c r="EJ125" s="163"/>
      <c r="EK125" s="162"/>
      <c r="EL125" s="163"/>
      <c r="EM125" s="163"/>
      <c r="EN125" s="163"/>
      <c r="EO125" s="163"/>
      <c r="EP125" s="163"/>
      <c r="EQ125" s="163"/>
      <c r="ER125" s="163"/>
      <c r="ES125" s="163"/>
      <c r="ET125" s="163"/>
      <c r="EU125" s="163"/>
      <c r="EV125" s="163"/>
      <c r="EW125" s="163"/>
      <c r="EX125" s="163"/>
      <c r="EY125" s="163"/>
      <c r="EZ125" s="163"/>
      <c r="FA125" s="163"/>
      <c r="FB125" s="163"/>
      <c r="FC125" s="163"/>
      <c r="FD125" s="164"/>
      <c r="FE125" s="134"/>
      <c r="FF125" s="135"/>
      <c r="FG125" s="135"/>
      <c r="FH125" s="135"/>
      <c r="FI125" s="135"/>
      <c r="FJ125" s="135"/>
      <c r="FK125" s="135"/>
      <c r="FL125" s="135"/>
      <c r="FM125" s="135"/>
      <c r="FN125" s="135"/>
      <c r="FO125" s="136"/>
    </row>
    <row r="126" spans="1:174" ht="6" customHeight="1" thickBot="1" x14ac:dyDescent="0.2">
      <c r="A126" s="274"/>
      <c r="B126" s="274"/>
      <c r="C126" s="274"/>
      <c r="D126" s="274"/>
      <c r="E126" s="274"/>
      <c r="F126" s="274"/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4"/>
      <c r="S126" s="274"/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I126" s="274"/>
      <c r="AJ126" s="274"/>
      <c r="AK126" s="274"/>
      <c r="AL126" s="274"/>
      <c r="AM126" s="274"/>
      <c r="AN126" s="274"/>
      <c r="AO126" s="274"/>
      <c r="AP126" s="274"/>
      <c r="AQ126" s="274"/>
      <c r="AR126" s="274"/>
      <c r="AS126" s="274"/>
      <c r="AT126" s="274"/>
      <c r="AU126" s="274"/>
      <c r="AV126" s="274"/>
      <c r="AW126" s="274"/>
      <c r="AX126" s="274"/>
      <c r="AY126" s="274"/>
      <c r="AZ126" s="274"/>
      <c r="BA126" s="274"/>
      <c r="BB126" s="274"/>
      <c r="BC126" s="274"/>
      <c r="BD126" s="274"/>
      <c r="BE126" s="274"/>
      <c r="BF126" s="274"/>
      <c r="BG126" s="274"/>
      <c r="BH126" s="274"/>
      <c r="BI126" s="274"/>
      <c r="BJ126" s="274"/>
      <c r="BK126" s="274"/>
      <c r="BL126" s="274"/>
      <c r="BM126" s="274"/>
      <c r="BN126" s="274"/>
      <c r="BO126" s="274"/>
      <c r="DM126" s="165"/>
      <c r="DN126" s="166"/>
      <c r="DO126" s="166"/>
      <c r="DP126" s="166"/>
      <c r="DQ126" s="166"/>
      <c r="DR126" s="166"/>
      <c r="DS126" s="166"/>
      <c r="DT126" s="166"/>
      <c r="DU126" s="166"/>
      <c r="DV126" s="166"/>
      <c r="DW126" s="166"/>
      <c r="DX126" s="166"/>
      <c r="DY126" s="166"/>
      <c r="DZ126" s="166"/>
      <c r="EA126" s="166"/>
      <c r="EB126" s="166"/>
      <c r="EC126" s="166"/>
      <c r="ED126" s="166"/>
      <c r="EE126" s="166"/>
      <c r="EF126" s="166"/>
      <c r="EG126" s="166"/>
      <c r="EH126" s="166"/>
      <c r="EI126" s="166"/>
      <c r="EJ126" s="166"/>
      <c r="EK126" s="165"/>
      <c r="EL126" s="166"/>
      <c r="EM126" s="166"/>
      <c r="EN126" s="166"/>
      <c r="EO126" s="166"/>
      <c r="EP126" s="166"/>
      <c r="EQ126" s="166"/>
      <c r="ER126" s="166"/>
      <c r="ES126" s="166"/>
      <c r="ET126" s="166"/>
      <c r="EU126" s="166"/>
      <c r="EV126" s="166"/>
      <c r="EW126" s="166"/>
      <c r="EX126" s="166"/>
      <c r="EY126" s="166"/>
      <c r="EZ126" s="166"/>
      <c r="FA126" s="166"/>
      <c r="FB126" s="166"/>
      <c r="FC126" s="166"/>
      <c r="FD126" s="167"/>
      <c r="FE126" s="179"/>
      <c r="FF126" s="180"/>
      <c r="FG126" s="180"/>
      <c r="FH126" s="180"/>
      <c r="FI126" s="180"/>
      <c r="FJ126" s="180"/>
      <c r="FK126" s="180"/>
      <c r="FL126" s="180"/>
      <c r="FM126" s="180"/>
      <c r="FN126" s="180"/>
      <c r="FO126" s="181"/>
    </row>
    <row r="127" spans="1:174" ht="6" customHeight="1" thickBot="1" x14ac:dyDescent="0.2">
      <c r="A127" s="274"/>
      <c r="B127" s="274"/>
      <c r="C127" s="274"/>
      <c r="D127" s="274"/>
      <c r="E127" s="274"/>
      <c r="F127" s="274"/>
      <c r="G127" s="274"/>
      <c r="H127" s="274"/>
      <c r="I127" s="274"/>
      <c r="J127" s="274"/>
      <c r="K127" s="274"/>
      <c r="L127" s="274"/>
      <c r="M127" s="274"/>
      <c r="N127" s="274"/>
      <c r="O127" s="274"/>
      <c r="P127" s="274"/>
      <c r="Q127" s="274"/>
      <c r="R127" s="274"/>
      <c r="S127" s="274"/>
      <c r="T127" s="274"/>
      <c r="U127" s="274"/>
      <c r="V127" s="274"/>
      <c r="W127" s="274"/>
      <c r="X127" s="274"/>
      <c r="Y127" s="274"/>
      <c r="Z127" s="274"/>
      <c r="AA127" s="274"/>
      <c r="AB127" s="274"/>
      <c r="AC127" s="274"/>
      <c r="AD127" s="274"/>
      <c r="AE127" s="274"/>
      <c r="AF127" s="274"/>
      <c r="AG127" s="274"/>
      <c r="AH127" s="274"/>
      <c r="AI127" s="274"/>
      <c r="AJ127" s="274"/>
      <c r="AK127" s="274"/>
      <c r="AL127" s="274"/>
      <c r="AM127" s="274"/>
      <c r="AN127" s="274"/>
      <c r="AO127" s="274"/>
      <c r="AP127" s="274"/>
      <c r="AQ127" s="274"/>
      <c r="AR127" s="274"/>
      <c r="AS127" s="274"/>
      <c r="AT127" s="274"/>
      <c r="AU127" s="274"/>
      <c r="AV127" s="274"/>
      <c r="AW127" s="274"/>
      <c r="AX127" s="274"/>
      <c r="AY127" s="274"/>
      <c r="AZ127" s="274"/>
      <c r="BA127" s="274"/>
      <c r="BB127" s="274"/>
      <c r="BC127" s="274"/>
      <c r="BD127" s="274"/>
      <c r="BE127" s="274"/>
      <c r="BF127" s="274"/>
      <c r="BG127" s="274"/>
      <c r="BH127" s="274"/>
      <c r="BI127" s="274"/>
      <c r="BJ127" s="274"/>
      <c r="BK127" s="274"/>
      <c r="BL127" s="274"/>
      <c r="BM127" s="274"/>
      <c r="BN127" s="274"/>
      <c r="BO127" s="274"/>
      <c r="DC127" s="45" t="s">
        <v>90</v>
      </c>
      <c r="DD127" s="46"/>
      <c r="DE127" s="46"/>
      <c r="DF127" s="46"/>
      <c r="DG127" s="46"/>
      <c r="DH127" s="46"/>
      <c r="DI127" s="46"/>
      <c r="DJ127" s="46"/>
      <c r="DK127" s="46"/>
      <c r="DL127" s="147"/>
      <c r="DM127" s="151"/>
      <c r="DN127" s="152"/>
      <c r="DO127" s="152"/>
      <c r="DP127" s="152"/>
      <c r="DQ127" s="152"/>
      <c r="DR127" s="152"/>
      <c r="DS127" s="152"/>
      <c r="DT127" s="152"/>
      <c r="DU127" s="152"/>
      <c r="DV127" s="152"/>
      <c r="DW127" s="152"/>
      <c r="DX127" s="152"/>
      <c r="DY127" s="152"/>
      <c r="DZ127" s="152"/>
      <c r="EA127" s="152"/>
      <c r="EB127" s="152"/>
      <c r="EC127" s="152"/>
      <c r="ED127" s="152"/>
      <c r="EE127" s="152"/>
      <c r="EF127" s="152"/>
      <c r="EG127" s="152"/>
      <c r="EH127" s="177" t="s">
        <v>36</v>
      </c>
      <c r="EI127" s="177"/>
      <c r="EJ127" s="177"/>
      <c r="EK127" s="151"/>
      <c r="EL127" s="152"/>
      <c r="EM127" s="152"/>
      <c r="EN127" s="152"/>
      <c r="EO127" s="152"/>
      <c r="EP127" s="152"/>
      <c r="EQ127" s="152"/>
      <c r="ER127" s="152"/>
      <c r="ES127" s="152"/>
      <c r="ET127" s="152"/>
      <c r="EU127" s="152"/>
      <c r="EV127" s="152"/>
      <c r="EW127" s="152"/>
      <c r="EX127" s="152"/>
      <c r="EY127" s="152"/>
      <c r="EZ127" s="152"/>
      <c r="FA127" s="152"/>
      <c r="FB127" s="177" t="s">
        <v>36</v>
      </c>
      <c r="FC127" s="177"/>
      <c r="FD127" s="185"/>
      <c r="FE127" s="213"/>
      <c r="FF127" s="214"/>
      <c r="FG127" s="214"/>
      <c r="FH127" s="214"/>
      <c r="FI127" s="214"/>
      <c r="FJ127" s="214"/>
      <c r="FK127" s="214"/>
      <c r="FL127" s="214"/>
      <c r="FM127" s="215"/>
      <c r="FN127" s="208" t="s">
        <v>36</v>
      </c>
      <c r="FO127" s="209"/>
      <c r="FP127" s="15"/>
      <c r="FQ127" s="1"/>
      <c r="FR127" s="1"/>
    </row>
    <row r="128" spans="1:174" ht="6" customHeight="1" thickBot="1" x14ac:dyDescent="0.2">
      <c r="A128" s="274"/>
      <c r="B128" s="274"/>
      <c r="C128" s="274"/>
      <c r="D128" s="274"/>
      <c r="E128" s="274"/>
      <c r="F128" s="274"/>
      <c r="G128" s="274"/>
      <c r="H128" s="274"/>
      <c r="I128" s="274"/>
      <c r="J128" s="274"/>
      <c r="K128" s="274"/>
      <c r="L128" s="274"/>
      <c r="M128" s="274"/>
      <c r="N128" s="274"/>
      <c r="O128" s="274"/>
      <c r="P128" s="274"/>
      <c r="Q128" s="274"/>
      <c r="R128" s="274"/>
      <c r="S128" s="274"/>
      <c r="T128" s="274"/>
      <c r="U128" s="274"/>
      <c r="V128" s="274"/>
      <c r="W128" s="274"/>
      <c r="X128" s="274"/>
      <c r="Y128" s="274"/>
      <c r="Z128" s="274"/>
      <c r="AA128" s="274"/>
      <c r="AB128" s="274"/>
      <c r="AC128" s="274"/>
      <c r="AD128" s="274"/>
      <c r="AE128" s="274"/>
      <c r="AF128" s="274"/>
      <c r="AG128" s="274"/>
      <c r="AH128" s="274"/>
      <c r="AI128" s="274"/>
      <c r="AJ128" s="274"/>
      <c r="AK128" s="274"/>
      <c r="AL128" s="274"/>
      <c r="AM128" s="274"/>
      <c r="AN128" s="274"/>
      <c r="AO128" s="274"/>
      <c r="AP128" s="274"/>
      <c r="AQ128" s="274"/>
      <c r="AR128" s="274"/>
      <c r="AS128" s="274"/>
      <c r="AT128" s="274"/>
      <c r="AU128" s="274"/>
      <c r="AV128" s="274"/>
      <c r="AW128" s="274"/>
      <c r="AX128" s="274"/>
      <c r="AY128" s="274"/>
      <c r="AZ128" s="274"/>
      <c r="BA128" s="274"/>
      <c r="BB128" s="274"/>
      <c r="BC128" s="274"/>
      <c r="BD128" s="274"/>
      <c r="BE128" s="274"/>
      <c r="BF128" s="274"/>
      <c r="BG128" s="274"/>
      <c r="BH128" s="274"/>
      <c r="BI128" s="274"/>
      <c r="BJ128" s="274"/>
      <c r="BK128" s="274"/>
      <c r="BL128" s="274"/>
      <c r="BM128" s="274"/>
      <c r="BN128" s="274"/>
      <c r="BO128" s="274"/>
      <c r="DC128" s="38"/>
      <c r="DD128" s="39"/>
      <c r="DE128" s="39"/>
      <c r="DF128" s="39"/>
      <c r="DG128" s="39"/>
      <c r="DH128" s="39"/>
      <c r="DI128" s="39"/>
      <c r="DJ128" s="39"/>
      <c r="DK128" s="39"/>
      <c r="DL128" s="148"/>
      <c r="DM128" s="153"/>
      <c r="DN128" s="154"/>
      <c r="DO128" s="154"/>
      <c r="DP128" s="154"/>
      <c r="DQ128" s="154"/>
      <c r="DR128" s="154"/>
      <c r="DS128" s="154"/>
      <c r="DT128" s="154"/>
      <c r="DU128" s="154"/>
      <c r="DV128" s="154"/>
      <c r="DW128" s="154"/>
      <c r="DX128" s="154"/>
      <c r="DY128" s="154"/>
      <c r="DZ128" s="154"/>
      <c r="EA128" s="154"/>
      <c r="EB128" s="154"/>
      <c r="EC128" s="154"/>
      <c r="ED128" s="154"/>
      <c r="EE128" s="154"/>
      <c r="EF128" s="154"/>
      <c r="EG128" s="154"/>
      <c r="EH128" s="178"/>
      <c r="EI128" s="178"/>
      <c r="EJ128" s="178"/>
      <c r="EK128" s="153"/>
      <c r="EL128" s="154"/>
      <c r="EM128" s="154"/>
      <c r="EN128" s="154"/>
      <c r="EO128" s="154"/>
      <c r="EP128" s="154"/>
      <c r="EQ128" s="154"/>
      <c r="ER128" s="154"/>
      <c r="ES128" s="154"/>
      <c r="ET128" s="154"/>
      <c r="EU128" s="154"/>
      <c r="EV128" s="154"/>
      <c r="EW128" s="154"/>
      <c r="EX128" s="154"/>
      <c r="EY128" s="154"/>
      <c r="EZ128" s="154"/>
      <c r="FA128" s="154"/>
      <c r="FB128" s="178"/>
      <c r="FC128" s="178"/>
      <c r="FD128" s="186"/>
      <c r="FE128" s="213"/>
      <c r="FF128" s="214"/>
      <c r="FG128" s="214"/>
      <c r="FH128" s="214"/>
      <c r="FI128" s="214"/>
      <c r="FJ128" s="214"/>
      <c r="FK128" s="214"/>
      <c r="FL128" s="214"/>
      <c r="FM128" s="215"/>
      <c r="FN128" s="208"/>
      <c r="FO128" s="209"/>
      <c r="FP128" s="15"/>
      <c r="FQ128" s="1"/>
      <c r="FR128" s="1"/>
    </row>
    <row r="129" spans="1:176" ht="6" customHeight="1" thickBot="1" x14ac:dyDescent="0.2">
      <c r="DC129" s="45" t="s">
        <v>91</v>
      </c>
      <c r="DD129" s="46"/>
      <c r="DE129" s="46"/>
      <c r="DF129" s="46"/>
      <c r="DG129" s="46"/>
      <c r="DH129" s="46"/>
      <c r="DI129" s="46"/>
      <c r="DJ129" s="46"/>
      <c r="DK129" s="46"/>
      <c r="DL129" s="147"/>
      <c r="DM129" s="151"/>
      <c r="DN129" s="152"/>
      <c r="DO129" s="152"/>
      <c r="DP129" s="152"/>
      <c r="DQ129" s="152"/>
      <c r="DR129" s="152"/>
      <c r="DS129" s="152"/>
      <c r="DT129" s="152"/>
      <c r="DU129" s="152"/>
      <c r="DV129" s="152"/>
      <c r="DW129" s="152"/>
      <c r="DX129" s="152"/>
      <c r="DY129" s="152"/>
      <c r="DZ129" s="152"/>
      <c r="EA129" s="152"/>
      <c r="EB129" s="152"/>
      <c r="EC129" s="152"/>
      <c r="ED129" s="152"/>
      <c r="EE129" s="152"/>
      <c r="EF129" s="152"/>
      <c r="EG129" s="152"/>
      <c r="EH129" s="177" t="s">
        <v>36</v>
      </c>
      <c r="EI129" s="177"/>
      <c r="EJ129" s="177"/>
      <c r="EK129" s="151"/>
      <c r="EL129" s="152"/>
      <c r="EM129" s="152"/>
      <c r="EN129" s="152"/>
      <c r="EO129" s="152"/>
      <c r="EP129" s="152"/>
      <c r="EQ129" s="152"/>
      <c r="ER129" s="152"/>
      <c r="ES129" s="152"/>
      <c r="ET129" s="152"/>
      <c r="EU129" s="152"/>
      <c r="EV129" s="152"/>
      <c r="EW129" s="152"/>
      <c r="EX129" s="152"/>
      <c r="EY129" s="152"/>
      <c r="EZ129" s="152"/>
      <c r="FA129" s="152"/>
      <c r="FB129" s="177" t="s">
        <v>36</v>
      </c>
      <c r="FC129" s="177"/>
      <c r="FD129" s="185"/>
      <c r="FE129" s="213"/>
      <c r="FF129" s="214"/>
      <c r="FG129" s="214"/>
      <c r="FH129" s="214"/>
      <c r="FI129" s="214"/>
      <c r="FJ129" s="214"/>
      <c r="FK129" s="214"/>
      <c r="FL129" s="214"/>
      <c r="FM129" s="215"/>
      <c r="FN129" s="208" t="s">
        <v>36</v>
      </c>
      <c r="FO129" s="209"/>
      <c r="FP129" s="15"/>
      <c r="FQ129" s="1"/>
      <c r="FR129" s="1"/>
    </row>
    <row r="130" spans="1:176" ht="6" customHeight="1" thickBot="1" x14ac:dyDescent="0.2">
      <c r="C130" s="149" t="s">
        <v>124</v>
      </c>
      <c r="D130" s="149"/>
      <c r="E130" s="149"/>
      <c r="F130" s="149"/>
      <c r="G130" s="149"/>
      <c r="H130" s="150"/>
      <c r="I130" s="150"/>
      <c r="J130" s="150"/>
      <c r="K130" s="150"/>
      <c r="L130" s="150"/>
      <c r="M130" s="149" t="s">
        <v>55</v>
      </c>
      <c r="N130" s="149"/>
      <c r="O130" s="149"/>
      <c r="P130" s="149"/>
      <c r="Q130" s="150"/>
      <c r="R130" s="150"/>
      <c r="S130" s="150"/>
      <c r="T130" s="150"/>
      <c r="U130" s="149" t="s">
        <v>56</v>
      </c>
      <c r="V130" s="149"/>
      <c r="W130" s="149"/>
      <c r="X130" s="149"/>
      <c r="Y130" s="150"/>
      <c r="Z130" s="150"/>
      <c r="AA130" s="150"/>
      <c r="AB130" s="150"/>
      <c r="AC130" s="149" t="s">
        <v>57</v>
      </c>
      <c r="AD130" s="149"/>
      <c r="AE130" s="149"/>
      <c r="DC130" s="38"/>
      <c r="DD130" s="39"/>
      <c r="DE130" s="39"/>
      <c r="DF130" s="39"/>
      <c r="DG130" s="39"/>
      <c r="DH130" s="39"/>
      <c r="DI130" s="39"/>
      <c r="DJ130" s="39"/>
      <c r="DK130" s="39"/>
      <c r="DL130" s="148"/>
      <c r="DM130" s="153"/>
      <c r="DN130" s="154"/>
      <c r="DO130" s="154"/>
      <c r="DP130" s="154"/>
      <c r="DQ130" s="154"/>
      <c r="DR130" s="154"/>
      <c r="DS130" s="154"/>
      <c r="DT130" s="154"/>
      <c r="DU130" s="154"/>
      <c r="DV130" s="154"/>
      <c r="DW130" s="154"/>
      <c r="DX130" s="154"/>
      <c r="DY130" s="154"/>
      <c r="DZ130" s="154"/>
      <c r="EA130" s="154"/>
      <c r="EB130" s="154"/>
      <c r="EC130" s="154"/>
      <c r="ED130" s="154"/>
      <c r="EE130" s="154"/>
      <c r="EF130" s="154"/>
      <c r="EG130" s="154"/>
      <c r="EH130" s="178"/>
      <c r="EI130" s="178"/>
      <c r="EJ130" s="178"/>
      <c r="EK130" s="153"/>
      <c r="EL130" s="154"/>
      <c r="EM130" s="154"/>
      <c r="EN130" s="154"/>
      <c r="EO130" s="154"/>
      <c r="EP130" s="154"/>
      <c r="EQ130" s="154"/>
      <c r="ER130" s="154"/>
      <c r="ES130" s="154"/>
      <c r="ET130" s="154"/>
      <c r="EU130" s="154"/>
      <c r="EV130" s="154"/>
      <c r="EW130" s="154"/>
      <c r="EX130" s="154"/>
      <c r="EY130" s="154"/>
      <c r="EZ130" s="154"/>
      <c r="FA130" s="154"/>
      <c r="FB130" s="178"/>
      <c r="FC130" s="178"/>
      <c r="FD130" s="186"/>
      <c r="FE130" s="213"/>
      <c r="FF130" s="214"/>
      <c r="FG130" s="214"/>
      <c r="FH130" s="214"/>
      <c r="FI130" s="214"/>
      <c r="FJ130" s="214"/>
      <c r="FK130" s="214"/>
      <c r="FL130" s="214"/>
      <c r="FM130" s="215"/>
      <c r="FN130" s="208"/>
      <c r="FO130" s="209"/>
      <c r="FP130" s="15"/>
      <c r="FQ130" s="1"/>
      <c r="FR130" s="1"/>
    </row>
    <row r="131" spans="1:176" ht="6" customHeight="1" x14ac:dyDescent="0.15">
      <c r="C131" s="149"/>
      <c r="D131" s="149"/>
      <c r="E131" s="149"/>
      <c r="F131" s="149"/>
      <c r="G131" s="149"/>
      <c r="H131" s="150"/>
      <c r="I131" s="150"/>
      <c r="J131" s="150"/>
      <c r="K131" s="150"/>
      <c r="L131" s="150"/>
      <c r="M131" s="149"/>
      <c r="N131" s="149"/>
      <c r="O131" s="149"/>
      <c r="P131" s="149"/>
      <c r="Q131" s="150"/>
      <c r="R131" s="150"/>
      <c r="S131" s="150"/>
      <c r="T131" s="150"/>
      <c r="U131" s="149"/>
      <c r="V131" s="149"/>
      <c r="W131" s="149"/>
      <c r="X131" s="149"/>
      <c r="Y131" s="150"/>
      <c r="Z131" s="150"/>
      <c r="AA131" s="150"/>
      <c r="AB131" s="150"/>
      <c r="AC131" s="149"/>
      <c r="AD131" s="149"/>
      <c r="AE131" s="149"/>
      <c r="DC131" s="45" t="s">
        <v>92</v>
      </c>
      <c r="DD131" s="46"/>
      <c r="DE131" s="46"/>
      <c r="DF131" s="46"/>
      <c r="DG131" s="46"/>
      <c r="DH131" s="46"/>
      <c r="DI131" s="46"/>
      <c r="DJ131" s="46"/>
      <c r="DK131" s="46"/>
      <c r="DL131" s="147"/>
      <c r="DM131" s="151"/>
      <c r="DN131" s="152"/>
      <c r="DO131" s="152"/>
      <c r="DP131" s="152"/>
      <c r="DQ131" s="152"/>
      <c r="DR131" s="152"/>
      <c r="DS131" s="152"/>
      <c r="DT131" s="152"/>
      <c r="DU131" s="152"/>
      <c r="DV131" s="152"/>
      <c r="DW131" s="152"/>
      <c r="DX131" s="152"/>
      <c r="DY131" s="152"/>
      <c r="DZ131" s="152"/>
      <c r="EA131" s="152"/>
      <c r="EB131" s="152"/>
      <c r="EC131" s="152"/>
      <c r="ED131" s="152"/>
      <c r="EE131" s="152"/>
      <c r="EF131" s="152"/>
      <c r="EG131" s="152"/>
      <c r="EH131" s="177" t="s">
        <v>36</v>
      </c>
      <c r="EI131" s="177"/>
      <c r="EJ131" s="177"/>
      <c r="EK131" s="151"/>
      <c r="EL131" s="152"/>
      <c r="EM131" s="152"/>
      <c r="EN131" s="152"/>
      <c r="EO131" s="152"/>
      <c r="EP131" s="152"/>
      <c r="EQ131" s="152"/>
      <c r="ER131" s="152"/>
      <c r="ES131" s="152"/>
      <c r="ET131" s="152"/>
      <c r="EU131" s="152"/>
      <c r="EV131" s="152"/>
      <c r="EW131" s="152"/>
      <c r="EX131" s="152"/>
      <c r="EY131" s="152"/>
      <c r="EZ131" s="152"/>
      <c r="FA131" s="152"/>
      <c r="FB131" s="177" t="s">
        <v>36</v>
      </c>
      <c r="FC131" s="177"/>
      <c r="FD131" s="185"/>
      <c r="FE131" s="216"/>
      <c r="FF131" s="217"/>
      <c r="FG131" s="217"/>
      <c r="FH131" s="217"/>
      <c r="FI131" s="217"/>
      <c r="FJ131" s="217"/>
      <c r="FK131" s="217"/>
      <c r="FL131" s="217"/>
      <c r="FM131" s="218"/>
      <c r="FN131" s="222" t="s">
        <v>36</v>
      </c>
      <c r="FO131" s="223"/>
      <c r="FP131" s="15"/>
      <c r="FQ131" s="1"/>
      <c r="FR131" s="1"/>
    </row>
    <row r="132" spans="1:176" ht="6" customHeight="1" thickBot="1" x14ac:dyDescent="0.2">
      <c r="AF132" s="206" t="s">
        <v>93</v>
      </c>
      <c r="AG132" s="206"/>
      <c r="AH132" s="206"/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06"/>
      <c r="AT132" s="206"/>
      <c r="AU132" s="226"/>
      <c r="AV132" s="226"/>
      <c r="AW132" s="226"/>
      <c r="AX132" s="226"/>
      <c r="AY132" s="226"/>
      <c r="AZ132" s="226"/>
      <c r="BA132" s="226"/>
      <c r="BB132" s="226"/>
      <c r="BC132" s="226"/>
      <c r="BD132" s="226"/>
      <c r="BE132" s="226"/>
      <c r="BF132" s="226"/>
      <c r="BG132" s="226"/>
      <c r="BH132" s="226"/>
      <c r="BI132" s="226"/>
      <c r="BJ132" s="226"/>
      <c r="BK132" s="226"/>
      <c r="BL132" s="226"/>
      <c r="BM132" s="226"/>
      <c r="BN132" s="226"/>
      <c r="BO132" s="226"/>
      <c r="BP132" s="226"/>
      <c r="BQ132" s="226"/>
      <c r="BR132" s="226"/>
      <c r="BS132" s="226"/>
      <c r="BT132" s="226"/>
      <c r="BU132" s="226"/>
      <c r="BV132" s="226"/>
      <c r="BW132" s="226"/>
      <c r="BX132" s="226"/>
      <c r="BY132" s="226"/>
      <c r="BZ132" s="226"/>
      <c r="CA132" s="226"/>
      <c r="CB132" s="226"/>
      <c r="CC132" s="226"/>
      <c r="CD132" s="226"/>
      <c r="CE132" s="226"/>
      <c r="CF132" s="226"/>
      <c r="CG132" s="226"/>
      <c r="CH132" s="226"/>
      <c r="CI132" s="226"/>
      <c r="CJ132" s="226"/>
      <c r="CK132" s="226"/>
      <c r="CL132" s="226"/>
      <c r="CM132" s="226"/>
      <c r="CN132" s="226"/>
      <c r="CO132" s="226"/>
      <c r="CP132" s="226"/>
      <c r="CR132" s="206" t="s">
        <v>95</v>
      </c>
      <c r="CS132" s="206"/>
      <c r="CT132" s="206"/>
      <c r="CU132" s="206"/>
      <c r="CV132" s="206"/>
      <c r="CW132" s="206"/>
      <c r="DC132" s="38"/>
      <c r="DD132" s="39"/>
      <c r="DE132" s="39"/>
      <c r="DF132" s="39"/>
      <c r="DG132" s="39"/>
      <c r="DH132" s="39"/>
      <c r="DI132" s="39"/>
      <c r="DJ132" s="39"/>
      <c r="DK132" s="39"/>
      <c r="DL132" s="148"/>
      <c r="DM132" s="153"/>
      <c r="DN132" s="154"/>
      <c r="DO132" s="154"/>
      <c r="DP132" s="154"/>
      <c r="DQ132" s="154"/>
      <c r="DR132" s="154"/>
      <c r="DS132" s="154"/>
      <c r="DT132" s="154"/>
      <c r="DU132" s="154"/>
      <c r="DV132" s="154"/>
      <c r="DW132" s="154"/>
      <c r="DX132" s="154"/>
      <c r="DY132" s="154"/>
      <c r="DZ132" s="154"/>
      <c r="EA132" s="154"/>
      <c r="EB132" s="154"/>
      <c r="EC132" s="154"/>
      <c r="ED132" s="154"/>
      <c r="EE132" s="154"/>
      <c r="EF132" s="154"/>
      <c r="EG132" s="154"/>
      <c r="EH132" s="178"/>
      <c r="EI132" s="178"/>
      <c r="EJ132" s="178"/>
      <c r="EK132" s="153"/>
      <c r="EL132" s="154"/>
      <c r="EM132" s="154"/>
      <c r="EN132" s="154"/>
      <c r="EO132" s="154"/>
      <c r="EP132" s="154"/>
      <c r="EQ132" s="154"/>
      <c r="ER132" s="154"/>
      <c r="ES132" s="154"/>
      <c r="ET132" s="154"/>
      <c r="EU132" s="154"/>
      <c r="EV132" s="154"/>
      <c r="EW132" s="154"/>
      <c r="EX132" s="154"/>
      <c r="EY132" s="154"/>
      <c r="EZ132" s="154"/>
      <c r="FA132" s="154"/>
      <c r="FB132" s="178"/>
      <c r="FC132" s="178"/>
      <c r="FD132" s="186"/>
      <c r="FE132" s="219"/>
      <c r="FF132" s="220"/>
      <c r="FG132" s="220"/>
      <c r="FH132" s="220"/>
      <c r="FI132" s="220"/>
      <c r="FJ132" s="220"/>
      <c r="FK132" s="220"/>
      <c r="FL132" s="220"/>
      <c r="FM132" s="221"/>
      <c r="FN132" s="224"/>
      <c r="FO132" s="225"/>
      <c r="FP132" s="15"/>
      <c r="FQ132" s="1"/>
      <c r="FR132" s="1"/>
    </row>
    <row r="133" spans="1:176" ht="6" customHeight="1" x14ac:dyDescent="0.15"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26"/>
      <c r="AV133" s="226"/>
      <c r="AW133" s="226"/>
      <c r="AX133" s="226"/>
      <c r="AY133" s="226"/>
      <c r="AZ133" s="226"/>
      <c r="BA133" s="226"/>
      <c r="BB133" s="226"/>
      <c r="BC133" s="226"/>
      <c r="BD133" s="226"/>
      <c r="BE133" s="226"/>
      <c r="BF133" s="226"/>
      <c r="BG133" s="226"/>
      <c r="BH133" s="226"/>
      <c r="BI133" s="226"/>
      <c r="BJ133" s="226"/>
      <c r="BK133" s="226"/>
      <c r="BL133" s="226"/>
      <c r="BM133" s="226"/>
      <c r="BN133" s="226"/>
      <c r="BO133" s="226"/>
      <c r="BP133" s="226"/>
      <c r="BQ133" s="226"/>
      <c r="BR133" s="226"/>
      <c r="BS133" s="226"/>
      <c r="BT133" s="226"/>
      <c r="BU133" s="226"/>
      <c r="BV133" s="226"/>
      <c r="BW133" s="226"/>
      <c r="BX133" s="226"/>
      <c r="BY133" s="226"/>
      <c r="BZ133" s="226"/>
      <c r="CA133" s="226"/>
      <c r="CB133" s="226"/>
      <c r="CC133" s="226"/>
      <c r="CD133" s="226"/>
      <c r="CE133" s="226"/>
      <c r="CF133" s="226"/>
      <c r="CG133" s="226"/>
      <c r="CH133" s="226"/>
      <c r="CI133" s="226"/>
      <c r="CJ133" s="226"/>
      <c r="CK133" s="226"/>
      <c r="CL133" s="226"/>
      <c r="CM133" s="226"/>
      <c r="CN133" s="226"/>
      <c r="CO133" s="226"/>
      <c r="CP133" s="226"/>
      <c r="CR133" s="206"/>
      <c r="CS133" s="206"/>
      <c r="CT133" s="206"/>
      <c r="CU133" s="206"/>
      <c r="CV133" s="206"/>
      <c r="CW133" s="206"/>
    </row>
    <row r="134" spans="1:176" ht="6" customHeight="1" x14ac:dyDescent="0.15"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27"/>
      <c r="AV134" s="227"/>
      <c r="AW134" s="227"/>
      <c r="AX134" s="227"/>
      <c r="AY134" s="227"/>
      <c r="AZ134" s="227"/>
      <c r="BA134" s="227"/>
      <c r="BB134" s="227"/>
      <c r="BC134" s="227"/>
      <c r="BD134" s="227"/>
      <c r="BE134" s="227"/>
      <c r="BF134" s="227"/>
      <c r="BG134" s="227"/>
      <c r="BH134" s="227"/>
      <c r="BI134" s="227"/>
      <c r="BJ134" s="227"/>
      <c r="BK134" s="227"/>
      <c r="BL134" s="227"/>
      <c r="BM134" s="227"/>
      <c r="BN134" s="227"/>
      <c r="BO134" s="227"/>
      <c r="BP134" s="227"/>
      <c r="BQ134" s="227"/>
      <c r="BR134" s="227"/>
      <c r="BS134" s="227"/>
      <c r="BT134" s="227"/>
      <c r="BU134" s="227"/>
      <c r="BV134" s="227"/>
      <c r="BW134" s="227"/>
      <c r="BX134" s="227"/>
      <c r="BY134" s="227"/>
      <c r="BZ134" s="227"/>
      <c r="CA134" s="227"/>
      <c r="CB134" s="227"/>
      <c r="CC134" s="227"/>
      <c r="CD134" s="227"/>
      <c r="CE134" s="227"/>
      <c r="CF134" s="227"/>
      <c r="CG134" s="227"/>
      <c r="CH134" s="227"/>
      <c r="CI134" s="227"/>
      <c r="CJ134" s="227"/>
      <c r="CK134" s="227"/>
      <c r="CL134" s="227"/>
      <c r="CM134" s="227"/>
      <c r="CN134" s="227"/>
      <c r="CO134" s="227"/>
      <c r="CP134" s="227"/>
      <c r="CR134" s="206"/>
      <c r="CS134" s="206"/>
      <c r="CT134" s="206"/>
      <c r="CU134" s="206"/>
      <c r="CV134" s="206"/>
      <c r="CW134" s="206"/>
      <c r="DP134" s="206" t="s">
        <v>94</v>
      </c>
      <c r="DQ134" s="206"/>
      <c r="DR134" s="206"/>
      <c r="DS134" s="206"/>
      <c r="DT134" s="206"/>
      <c r="DU134" s="206"/>
      <c r="DV134" s="206"/>
      <c r="DW134" s="206"/>
      <c r="DX134" s="206"/>
      <c r="DY134" s="206"/>
      <c r="DZ134" s="206"/>
      <c r="EA134" s="206"/>
      <c r="EB134" s="206"/>
      <c r="EC134" s="206"/>
      <c r="ED134" s="206"/>
      <c r="EE134" s="206"/>
      <c r="EF134" s="206"/>
      <c r="EG134" s="206"/>
      <c r="EH134" s="206"/>
      <c r="EI134" s="206"/>
      <c r="EJ134" s="206"/>
      <c r="EK134" s="228"/>
      <c r="EL134" s="228"/>
      <c r="EM134" s="228"/>
      <c r="EN134" s="228"/>
      <c r="EO134" s="228"/>
      <c r="EP134" s="228"/>
      <c r="EQ134" s="228"/>
      <c r="ER134" s="228"/>
      <c r="ES134" s="228"/>
      <c r="ET134" s="228"/>
      <c r="EU134" s="228"/>
      <c r="EV134" s="228"/>
      <c r="EW134" s="228"/>
      <c r="EX134" s="228"/>
      <c r="EY134" s="228"/>
      <c r="EZ134" s="228"/>
      <c r="FA134" s="228"/>
      <c r="FB134" s="228"/>
      <c r="FC134" s="228"/>
      <c r="FD134" s="228"/>
      <c r="FE134" s="228"/>
      <c r="FF134" s="228"/>
      <c r="FG134" s="228"/>
      <c r="FH134" s="228"/>
      <c r="FI134" s="228"/>
      <c r="FJ134" s="228"/>
      <c r="FK134" s="228"/>
      <c r="FL134" s="228"/>
      <c r="FM134" s="228"/>
      <c r="FO134" s="206" t="s">
        <v>95</v>
      </c>
      <c r="FP134" s="206"/>
      <c r="FQ134" s="206"/>
      <c r="FR134" s="4"/>
      <c r="FS134" s="4"/>
      <c r="FT134" s="4"/>
    </row>
    <row r="135" spans="1:176" ht="6" customHeight="1" x14ac:dyDescent="0.15">
      <c r="DP135" s="206"/>
      <c r="DQ135" s="206"/>
      <c r="DR135" s="206"/>
      <c r="DS135" s="206"/>
      <c r="DT135" s="206"/>
      <c r="DU135" s="206"/>
      <c r="DV135" s="206"/>
      <c r="DW135" s="206"/>
      <c r="DX135" s="206"/>
      <c r="DY135" s="206"/>
      <c r="DZ135" s="206"/>
      <c r="EA135" s="206"/>
      <c r="EB135" s="206"/>
      <c r="EC135" s="206"/>
      <c r="ED135" s="206"/>
      <c r="EE135" s="206"/>
      <c r="EF135" s="206"/>
      <c r="EG135" s="206"/>
      <c r="EH135" s="206"/>
      <c r="EI135" s="206"/>
      <c r="EJ135" s="206"/>
      <c r="EK135" s="228"/>
      <c r="EL135" s="228"/>
      <c r="EM135" s="228"/>
      <c r="EN135" s="228"/>
      <c r="EO135" s="228"/>
      <c r="EP135" s="228"/>
      <c r="EQ135" s="228"/>
      <c r="ER135" s="228"/>
      <c r="ES135" s="228"/>
      <c r="ET135" s="228"/>
      <c r="EU135" s="228"/>
      <c r="EV135" s="228"/>
      <c r="EW135" s="228"/>
      <c r="EX135" s="228"/>
      <c r="EY135" s="228"/>
      <c r="EZ135" s="228"/>
      <c r="FA135" s="228"/>
      <c r="FB135" s="228"/>
      <c r="FC135" s="228"/>
      <c r="FD135" s="228"/>
      <c r="FE135" s="228"/>
      <c r="FF135" s="228"/>
      <c r="FG135" s="228"/>
      <c r="FH135" s="228"/>
      <c r="FI135" s="228"/>
      <c r="FJ135" s="228"/>
      <c r="FK135" s="228"/>
      <c r="FL135" s="228"/>
      <c r="FM135" s="228"/>
      <c r="FO135" s="206"/>
      <c r="FP135" s="206"/>
      <c r="FQ135" s="206"/>
      <c r="FR135" s="4"/>
      <c r="FS135" s="4"/>
      <c r="FT135" s="4"/>
    </row>
    <row r="136" spans="1:176" ht="6" customHeight="1" x14ac:dyDescent="0.15">
      <c r="A136" s="270"/>
      <c r="B136" s="270"/>
      <c r="C136" s="270"/>
      <c r="D136" s="270"/>
      <c r="E136" s="270"/>
      <c r="F136" s="270"/>
      <c r="G136" s="270"/>
      <c r="H136" s="270"/>
      <c r="I136" s="270"/>
      <c r="J136" s="270"/>
      <c r="K136" s="272" t="s">
        <v>96</v>
      </c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  <c r="AM136" s="272"/>
      <c r="AN136" s="272"/>
      <c r="AO136" s="272"/>
      <c r="AP136" s="272"/>
      <c r="AQ136" s="272"/>
      <c r="AR136" s="272"/>
      <c r="AS136" s="272"/>
      <c r="AT136" s="272"/>
      <c r="AU136" s="272"/>
      <c r="AV136" s="272"/>
      <c r="AW136" s="272"/>
      <c r="AX136" s="272"/>
      <c r="AY136" s="272"/>
      <c r="AZ136" s="272"/>
      <c r="BA136" s="272"/>
      <c r="BB136" s="272"/>
      <c r="BC136" s="272"/>
      <c r="DP136" s="99"/>
      <c r="DQ136" s="99"/>
      <c r="DR136" s="99"/>
      <c r="DS136" s="99"/>
      <c r="DT136" s="99"/>
      <c r="DU136" s="99"/>
      <c r="DV136" s="99"/>
      <c r="DW136" s="99"/>
      <c r="DX136" s="99"/>
      <c r="DY136" s="99"/>
      <c r="DZ136" s="99"/>
      <c r="EA136" s="99"/>
      <c r="EB136" s="99"/>
      <c r="EC136" s="99"/>
      <c r="ED136" s="99"/>
      <c r="EE136" s="99"/>
      <c r="EF136" s="99"/>
      <c r="EG136" s="99"/>
      <c r="EH136" s="99"/>
      <c r="EI136" s="99"/>
      <c r="EJ136" s="99"/>
      <c r="EK136" s="229"/>
      <c r="EL136" s="229"/>
      <c r="EM136" s="229"/>
      <c r="EN136" s="229"/>
      <c r="EO136" s="229"/>
      <c r="EP136" s="229"/>
      <c r="EQ136" s="229"/>
      <c r="ER136" s="229"/>
      <c r="ES136" s="229"/>
      <c r="ET136" s="229"/>
      <c r="EU136" s="229"/>
      <c r="EV136" s="229"/>
      <c r="EW136" s="229"/>
      <c r="EX136" s="229"/>
      <c r="EY136" s="229"/>
      <c r="EZ136" s="229"/>
      <c r="FA136" s="229"/>
      <c r="FB136" s="229"/>
      <c r="FC136" s="229"/>
      <c r="FD136" s="229"/>
      <c r="FE136" s="229"/>
      <c r="FF136" s="229"/>
      <c r="FG136" s="229"/>
      <c r="FH136" s="229"/>
      <c r="FI136" s="229"/>
      <c r="FJ136" s="229"/>
      <c r="FK136" s="229"/>
      <c r="FL136" s="229"/>
      <c r="FM136" s="229"/>
      <c r="FO136" s="206"/>
      <c r="FP136" s="206"/>
      <c r="FQ136" s="206"/>
      <c r="FR136" s="4"/>
      <c r="FS136" s="4"/>
      <c r="FT136" s="4"/>
    </row>
    <row r="137" spans="1:176" ht="6" customHeight="1" x14ac:dyDescent="0.15">
      <c r="A137" s="270"/>
      <c r="B137" s="270"/>
      <c r="C137" s="270"/>
      <c r="D137" s="270"/>
      <c r="E137" s="270"/>
      <c r="F137" s="270"/>
      <c r="G137" s="270"/>
      <c r="H137" s="270"/>
      <c r="I137" s="270"/>
      <c r="J137" s="270"/>
      <c r="K137" s="272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  <c r="AM137" s="272"/>
      <c r="AN137" s="272"/>
      <c r="AO137" s="272"/>
      <c r="AP137" s="272"/>
      <c r="AQ137" s="272"/>
      <c r="AR137" s="272"/>
      <c r="AS137" s="272"/>
      <c r="AT137" s="272"/>
      <c r="AU137" s="272"/>
      <c r="AV137" s="272"/>
      <c r="AW137" s="272"/>
      <c r="AX137" s="272"/>
      <c r="AY137" s="272"/>
      <c r="AZ137" s="272"/>
      <c r="BA137" s="272"/>
      <c r="BB137" s="272"/>
      <c r="BC137" s="272"/>
    </row>
    <row r="138" spans="1:176" ht="6" customHeight="1" x14ac:dyDescent="0.15">
      <c r="A138" s="271"/>
      <c r="B138" s="271"/>
      <c r="C138" s="271"/>
      <c r="D138" s="271"/>
      <c r="E138" s="271"/>
      <c r="F138" s="271"/>
      <c r="G138" s="271"/>
      <c r="H138" s="271"/>
      <c r="I138" s="271"/>
      <c r="J138" s="271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</row>
    <row r="139" spans="1:176" ht="6" customHeight="1" x14ac:dyDescent="0.15"/>
    <row r="140" spans="1:176" ht="6" customHeight="1" x14ac:dyDescent="0.15"/>
    <row r="141" spans="1:176" ht="6" customHeight="1" x14ac:dyDescent="0.15"/>
    <row r="142" spans="1:176" ht="6" customHeight="1" x14ac:dyDescent="0.15"/>
    <row r="143" spans="1:176" ht="6" customHeight="1" x14ac:dyDescent="0.15"/>
    <row r="144" spans="1:176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</sheetData>
  <mergeCells count="586">
    <mergeCell ref="FE86:FW92"/>
    <mergeCell ref="FE68:FR69"/>
    <mergeCell ref="FE70:FW73"/>
    <mergeCell ref="FE74:FW77"/>
    <mergeCell ref="FE78:FW81"/>
    <mergeCell ref="DU41:FD42"/>
    <mergeCell ref="FO51:FQ52"/>
    <mergeCell ref="DU55:FD56"/>
    <mergeCell ref="DU53:FD54"/>
    <mergeCell ref="FF53:FH55"/>
    <mergeCell ref="FJ53:FL55"/>
    <mergeCell ref="FF62:FT63"/>
    <mergeCell ref="FF65:FT66"/>
    <mergeCell ref="DU63:FD64"/>
    <mergeCell ref="AC27:AF28"/>
    <mergeCell ref="BQ23:BX24"/>
    <mergeCell ref="BQ25:BX26"/>
    <mergeCell ref="FE82:FW85"/>
    <mergeCell ref="FN53:FP55"/>
    <mergeCell ref="DU25:FD26"/>
    <mergeCell ref="DU27:FD28"/>
    <mergeCell ref="FG51:FI52"/>
    <mergeCell ref="FK51:FM52"/>
    <mergeCell ref="BQ31:BX32"/>
    <mergeCell ref="BQ43:BX44"/>
    <mergeCell ref="BQ33:BX34"/>
    <mergeCell ref="BQ35:BX36"/>
    <mergeCell ref="BQ39:BX40"/>
    <mergeCell ref="C23:F30"/>
    <mergeCell ref="DK39:DT40"/>
    <mergeCell ref="FE18:FM22"/>
    <mergeCell ref="FP27:FR28"/>
    <mergeCell ref="FN18:FP22"/>
    <mergeCell ref="DU35:FD36"/>
    <mergeCell ref="FQ18:FT22"/>
    <mergeCell ref="K31:AB38"/>
    <mergeCell ref="DU39:FD40"/>
    <mergeCell ref="DK35:DT36"/>
    <mergeCell ref="DK29:DT30"/>
    <mergeCell ref="DK33:DT34"/>
    <mergeCell ref="DU33:FD34"/>
    <mergeCell ref="DK22:DT22"/>
    <mergeCell ref="BQ22:BX22"/>
    <mergeCell ref="AG27:BP28"/>
    <mergeCell ref="AG25:BP26"/>
    <mergeCell ref="AC23:AF24"/>
    <mergeCell ref="AC25:AF26"/>
    <mergeCell ref="FE23:FT25"/>
    <mergeCell ref="FK26:FO28"/>
    <mergeCell ref="FF56:FT57"/>
    <mergeCell ref="FE59:FR60"/>
    <mergeCell ref="FE30:FT32"/>
    <mergeCell ref="FF41:FT42"/>
    <mergeCell ref="FF45:FQ47"/>
    <mergeCell ref="FF49:FT50"/>
    <mergeCell ref="DU57:FD58"/>
    <mergeCell ref="DU59:FD60"/>
    <mergeCell ref="FK33:FO35"/>
    <mergeCell ref="FE37:FT38"/>
    <mergeCell ref="FF39:FT40"/>
    <mergeCell ref="FO43:FR44"/>
    <mergeCell ref="K63:AB70"/>
    <mergeCell ref="C63:F70"/>
    <mergeCell ref="G23:J94"/>
    <mergeCell ref="K87:AB94"/>
    <mergeCell ref="S79:AB86"/>
    <mergeCell ref="S71:AB78"/>
    <mergeCell ref="K71:R86"/>
    <mergeCell ref="K55:AB62"/>
    <mergeCell ref="C55:F62"/>
    <mergeCell ref="C31:F38"/>
    <mergeCell ref="C87:F94"/>
    <mergeCell ref="C71:F86"/>
    <mergeCell ref="K39:AB46"/>
    <mergeCell ref="C39:F46"/>
    <mergeCell ref="C47:F54"/>
    <mergeCell ref="K47:AB54"/>
    <mergeCell ref="AC81:AF82"/>
    <mergeCell ref="BQ79:BX80"/>
    <mergeCell ref="AC77:AF78"/>
    <mergeCell ref="DU23:FD24"/>
    <mergeCell ref="AC83:AF84"/>
    <mergeCell ref="BY81:CZ82"/>
    <mergeCell ref="AC87:AF88"/>
    <mergeCell ref="DU67:FD68"/>
    <mergeCell ref="DU71:FD72"/>
    <mergeCell ref="DU69:FD70"/>
    <mergeCell ref="DU73:FD74"/>
    <mergeCell ref="DU75:FD76"/>
    <mergeCell ref="DU47:FD48"/>
    <mergeCell ref="DU49:FD50"/>
    <mergeCell ref="DU31:FD32"/>
    <mergeCell ref="DK31:DT32"/>
    <mergeCell ref="DU37:FD38"/>
    <mergeCell ref="DU45:FD46"/>
    <mergeCell ref="DU61:FD62"/>
    <mergeCell ref="DU65:FD66"/>
    <mergeCell ref="DK53:DT54"/>
    <mergeCell ref="DU51:FD52"/>
    <mergeCell ref="DA51:DJ52"/>
    <mergeCell ref="BQ51:BX52"/>
    <mergeCell ref="DU95:FD96"/>
    <mergeCell ref="AG95:BP96"/>
    <mergeCell ref="DK95:DT96"/>
    <mergeCell ref="BY77:CZ78"/>
    <mergeCell ref="DU81:FD82"/>
    <mergeCell ref="AC93:AF94"/>
    <mergeCell ref="AG93:BP94"/>
    <mergeCell ref="BQ93:BX94"/>
    <mergeCell ref="BY93:CZ94"/>
    <mergeCell ref="AC85:AF86"/>
    <mergeCell ref="AG85:BP86"/>
    <mergeCell ref="BQ85:BX86"/>
    <mergeCell ref="AC89:AF90"/>
    <mergeCell ref="AC91:AF92"/>
    <mergeCell ref="BQ87:BX88"/>
    <mergeCell ref="DU85:FD86"/>
    <mergeCell ref="DU83:FD84"/>
    <mergeCell ref="DU79:FD80"/>
    <mergeCell ref="DU77:FD78"/>
    <mergeCell ref="BQ95:BX96"/>
    <mergeCell ref="BY95:CZ96"/>
    <mergeCell ref="BQ81:BX82"/>
    <mergeCell ref="BQ77:BX78"/>
    <mergeCell ref="AC79:AF80"/>
    <mergeCell ref="C97:AF100"/>
    <mergeCell ref="BQ97:BX98"/>
    <mergeCell ref="BQ99:BX100"/>
    <mergeCell ref="C105:AF106"/>
    <mergeCell ref="CU110:CY111"/>
    <mergeCell ref="V108:AD111"/>
    <mergeCell ref="CP108:CY109"/>
    <mergeCell ref="AY121:BB123"/>
    <mergeCell ref="CU121:CY123"/>
    <mergeCell ref="CD121:CO121"/>
    <mergeCell ref="CD122:CO123"/>
    <mergeCell ref="CP121:CT123"/>
    <mergeCell ref="AN121:AS123"/>
    <mergeCell ref="DA97:DJ98"/>
    <mergeCell ref="DA99:DJ100"/>
    <mergeCell ref="DA103:DJ104"/>
    <mergeCell ref="DA105:DJ106"/>
    <mergeCell ref="BY101:CZ102"/>
    <mergeCell ref="AG97:BH100"/>
    <mergeCell ref="AG101:BP102"/>
    <mergeCell ref="BQ101:BX102"/>
    <mergeCell ref="CC99:CZ100"/>
    <mergeCell ref="BZ7:CQ8"/>
    <mergeCell ref="DA18:DJ19"/>
    <mergeCell ref="DA20:DJ21"/>
    <mergeCell ref="DA31:DJ32"/>
    <mergeCell ref="BY23:CZ24"/>
    <mergeCell ref="BY25:CZ26"/>
    <mergeCell ref="BY31:CZ32"/>
    <mergeCell ref="BZ9:CI10"/>
    <mergeCell ref="CJ9:CN10"/>
    <mergeCell ref="CO9:CX10"/>
    <mergeCell ref="BZ14:CP15"/>
    <mergeCell ref="DA27:DJ28"/>
    <mergeCell ref="DA22:DJ22"/>
    <mergeCell ref="CR3:DR8"/>
    <mergeCell ref="DK61:DT62"/>
    <mergeCell ref="DK51:DT52"/>
    <mergeCell ref="DK55:DT56"/>
    <mergeCell ref="DE11:DK13"/>
    <mergeCell ref="DL11:DR13"/>
    <mergeCell ref="BZ11:CD13"/>
    <mergeCell ref="CJ11:CN13"/>
    <mergeCell ref="DK27:DT28"/>
    <mergeCell ref="DA23:DJ24"/>
    <mergeCell ref="DK23:DT24"/>
    <mergeCell ref="DA25:DJ26"/>
    <mergeCell ref="DK25:DT26"/>
    <mergeCell ref="CQ14:FD15"/>
    <mergeCell ref="DA45:DJ46"/>
    <mergeCell ref="DA33:DJ34"/>
    <mergeCell ref="DA47:DJ48"/>
    <mergeCell ref="BY22:CZ22"/>
    <mergeCell ref="BY27:CZ28"/>
    <mergeCell ref="BY18:CZ21"/>
    <mergeCell ref="BZ16:CP16"/>
    <mergeCell ref="CQ16:FD16"/>
    <mergeCell ref="DK18:DT19"/>
    <mergeCell ref="DK20:DT21"/>
    <mergeCell ref="DA55:DJ56"/>
    <mergeCell ref="DK69:DT70"/>
    <mergeCell ref="N10:BX12"/>
    <mergeCell ref="C10:M12"/>
    <mergeCell ref="ED11:EH13"/>
    <mergeCell ref="CE11:CI13"/>
    <mergeCell ref="CO11:CS13"/>
    <mergeCell ref="CT11:CX13"/>
    <mergeCell ref="CY11:DD13"/>
    <mergeCell ref="DA95:DJ96"/>
    <mergeCell ref="DA93:DJ94"/>
    <mergeCell ref="DK93:DT94"/>
    <mergeCell ref="C95:AF96"/>
    <mergeCell ref="DK49:DT50"/>
    <mergeCell ref="DA29:DJ30"/>
    <mergeCell ref="DK43:DT44"/>
    <mergeCell ref="DA39:DJ40"/>
    <mergeCell ref="DA37:DJ38"/>
    <mergeCell ref="DA41:DJ42"/>
    <mergeCell ref="DK41:DT42"/>
    <mergeCell ref="DK37:DT38"/>
    <mergeCell ref="DK45:DT46"/>
    <mergeCell ref="DU43:FD44"/>
    <mergeCell ref="DA35:DJ36"/>
    <mergeCell ref="DK47:DT48"/>
    <mergeCell ref="DK57:DT58"/>
    <mergeCell ref="DA59:DJ60"/>
    <mergeCell ref="DA65:DJ66"/>
    <mergeCell ref="DK65:DT66"/>
    <mergeCell ref="DK63:DT64"/>
    <mergeCell ref="DA61:DJ62"/>
    <mergeCell ref="DK59:DT60"/>
    <mergeCell ref="DU97:FD98"/>
    <mergeCell ref="DU99:FD100"/>
    <mergeCell ref="DK97:DT98"/>
    <mergeCell ref="DK99:DT100"/>
    <mergeCell ref="DK87:DT88"/>
    <mergeCell ref="DU87:FD88"/>
    <mergeCell ref="DU91:FD92"/>
    <mergeCell ref="DK67:DT68"/>
    <mergeCell ref="DA89:DJ90"/>
    <mergeCell ref="DK89:DT90"/>
    <mergeCell ref="DA91:DJ92"/>
    <mergeCell ref="DK91:DT92"/>
    <mergeCell ref="DA83:DJ84"/>
    <mergeCell ref="DK83:DT84"/>
    <mergeCell ref="DA87:DJ88"/>
    <mergeCell ref="DK81:DT82"/>
    <mergeCell ref="DA85:DJ86"/>
    <mergeCell ref="AG79:BP80"/>
    <mergeCell ref="BQ47:BX48"/>
    <mergeCell ref="BY41:CZ42"/>
    <mergeCell ref="DA53:DJ54"/>
    <mergeCell ref="BY43:CZ44"/>
    <mergeCell ref="BQ67:BX68"/>
    <mergeCell ref="BQ61:BX62"/>
    <mergeCell ref="BY61:CZ62"/>
    <mergeCell ref="BQ53:BX54"/>
    <mergeCell ref="BY53:CZ54"/>
    <mergeCell ref="BQ55:BX56"/>
    <mergeCell ref="BQ57:BX58"/>
    <mergeCell ref="BY65:CZ66"/>
    <mergeCell ref="BQ41:BX42"/>
    <mergeCell ref="DA43:DJ44"/>
    <mergeCell ref="BQ45:BX46"/>
    <mergeCell ref="BY45:CZ46"/>
    <mergeCell ref="DA63:DJ64"/>
    <mergeCell ref="DA57:DJ58"/>
    <mergeCell ref="DA75:DJ76"/>
    <mergeCell ref="DA77:DJ78"/>
    <mergeCell ref="DA79:DJ80"/>
    <mergeCell ref="DA67:DJ68"/>
    <mergeCell ref="BQ49:BX50"/>
    <mergeCell ref="DA69:DJ70"/>
    <mergeCell ref="DA49:DJ50"/>
    <mergeCell ref="BY29:CZ30"/>
    <mergeCell ref="AG29:BP30"/>
    <mergeCell ref="AC33:AF34"/>
    <mergeCell ref="AC35:AF36"/>
    <mergeCell ref="AG35:BP36"/>
    <mergeCell ref="BY63:CZ64"/>
    <mergeCell ref="BQ75:BX76"/>
    <mergeCell ref="BQ73:BX74"/>
    <mergeCell ref="AC69:AF70"/>
    <mergeCell ref="AG69:BP70"/>
    <mergeCell ref="AC71:AF72"/>
    <mergeCell ref="AC73:AF74"/>
    <mergeCell ref="AC75:AF76"/>
    <mergeCell ref="BQ69:BX70"/>
    <mergeCell ref="AC53:AF54"/>
    <mergeCell ref="AC61:AF62"/>
    <mergeCell ref="AG55:BP56"/>
    <mergeCell ref="AG57:BP58"/>
    <mergeCell ref="AG59:BP60"/>
    <mergeCell ref="AG73:BP74"/>
    <mergeCell ref="AG45:BP46"/>
    <mergeCell ref="AG53:BP54"/>
    <mergeCell ref="BY69:CZ70"/>
    <mergeCell ref="BQ59:BX60"/>
    <mergeCell ref="BQ63:BX64"/>
    <mergeCell ref="BQ65:BX66"/>
    <mergeCell ref="AC29:AF30"/>
    <mergeCell ref="AC63:AF64"/>
    <mergeCell ref="AC65:AF66"/>
    <mergeCell ref="AC57:AF58"/>
    <mergeCell ref="AC59:AF60"/>
    <mergeCell ref="AC55:AF56"/>
    <mergeCell ref="AC43:AF44"/>
    <mergeCell ref="AC39:AF40"/>
    <mergeCell ref="AC41:AF42"/>
    <mergeCell ref="AC51:AF52"/>
    <mergeCell ref="AG61:BP62"/>
    <mergeCell ref="AG51:BP52"/>
    <mergeCell ref="AG65:BP66"/>
    <mergeCell ref="AG67:BP68"/>
    <mergeCell ref="AG47:BP48"/>
    <mergeCell ref="AG49:BP50"/>
    <mergeCell ref="BQ37:BX38"/>
    <mergeCell ref="BQ29:BX30"/>
    <mergeCell ref="BY39:CZ40"/>
    <mergeCell ref="BY33:CZ34"/>
    <mergeCell ref="BY55:CZ56"/>
    <mergeCell ref="AG43:BP44"/>
    <mergeCell ref="BY47:CZ48"/>
    <mergeCell ref="BY49:CZ50"/>
    <mergeCell ref="BY59:CZ60"/>
    <mergeCell ref="BY67:CZ68"/>
    <mergeCell ref="BY57:CZ58"/>
    <mergeCell ref="BY51:CZ52"/>
    <mergeCell ref="AG33:BP34"/>
    <mergeCell ref="AG39:BP40"/>
    <mergeCell ref="AG41:BP42"/>
    <mergeCell ref="BY35:CZ36"/>
    <mergeCell ref="BY37:CZ38"/>
    <mergeCell ref="FE93:FT94"/>
    <mergeCell ref="FE95:FT96"/>
    <mergeCell ref="BY89:CZ90"/>
    <mergeCell ref="BY91:CZ92"/>
    <mergeCell ref="FF100:FR103"/>
    <mergeCell ref="DA71:DJ72"/>
    <mergeCell ref="BY79:CZ80"/>
    <mergeCell ref="DA73:DJ74"/>
    <mergeCell ref="DK73:DT74"/>
    <mergeCell ref="DA81:DJ82"/>
    <mergeCell ref="FS100:FT103"/>
    <mergeCell ref="BY85:CZ86"/>
    <mergeCell ref="BY87:CZ88"/>
    <mergeCell ref="DK85:DT86"/>
    <mergeCell ref="FF98:FS99"/>
    <mergeCell ref="DK103:DT104"/>
    <mergeCell ref="BY73:CZ74"/>
    <mergeCell ref="BY71:CZ72"/>
    <mergeCell ref="BY75:CZ76"/>
    <mergeCell ref="DK71:DT72"/>
    <mergeCell ref="DK75:DT76"/>
    <mergeCell ref="DK79:DT80"/>
    <mergeCell ref="DK77:DT78"/>
    <mergeCell ref="BY103:CZ104"/>
    <mergeCell ref="A1:B22"/>
    <mergeCell ref="C18:F19"/>
    <mergeCell ref="C22:F22"/>
    <mergeCell ref="C1:S2"/>
    <mergeCell ref="N13:BA14"/>
    <mergeCell ref="AC22:AF22"/>
    <mergeCell ref="AC20:AF21"/>
    <mergeCell ref="AG23:BP24"/>
    <mergeCell ref="K23:AB30"/>
    <mergeCell ref="AI3:BX5"/>
    <mergeCell ref="C3:M9"/>
    <mergeCell ref="C20:F21"/>
    <mergeCell ref="G22:AB22"/>
    <mergeCell ref="N3:Q5"/>
    <mergeCell ref="BQ18:BX19"/>
    <mergeCell ref="BQ20:BX21"/>
    <mergeCell ref="AC16:AO16"/>
    <mergeCell ref="AP16:BX16"/>
    <mergeCell ref="AG18:BP21"/>
    <mergeCell ref="AC18:AF19"/>
    <mergeCell ref="AG22:BP22"/>
    <mergeCell ref="N6:BX7"/>
    <mergeCell ref="AA3:AH5"/>
    <mergeCell ref="BB13:BX14"/>
    <mergeCell ref="A136:J138"/>
    <mergeCell ref="C115:U117"/>
    <mergeCell ref="C118:U120"/>
    <mergeCell ref="C121:U123"/>
    <mergeCell ref="K136:BC138"/>
    <mergeCell ref="AE121:AH123"/>
    <mergeCell ref="AI115:AM117"/>
    <mergeCell ref="AI118:AM120"/>
    <mergeCell ref="A125:BO128"/>
    <mergeCell ref="BC121:CC123"/>
    <mergeCell ref="A121:B123"/>
    <mergeCell ref="C130:G131"/>
    <mergeCell ref="V121:AD121"/>
    <mergeCell ref="V122:AD123"/>
    <mergeCell ref="AI121:AM123"/>
    <mergeCell ref="V118:AD118"/>
    <mergeCell ref="AT122:AW123"/>
    <mergeCell ref="V119:AD120"/>
    <mergeCell ref="AG91:BP92"/>
    <mergeCell ref="AG89:BP90"/>
    <mergeCell ref="AG87:BP88"/>
    <mergeCell ref="BI97:BP100"/>
    <mergeCell ref="BY97:CB98"/>
    <mergeCell ref="BY99:CB100"/>
    <mergeCell ref="BQ105:BX106"/>
    <mergeCell ref="CC97:CZ98"/>
    <mergeCell ref="BQ91:BX92"/>
    <mergeCell ref="BY105:CZ106"/>
    <mergeCell ref="FN131:FO132"/>
    <mergeCell ref="AU132:CP134"/>
    <mergeCell ref="AF132:AT134"/>
    <mergeCell ref="FO134:FQ136"/>
    <mergeCell ref="DM131:EG132"/>
    <mergeCell ref="EK134:FM136"/>
    <mergeCell ref="CP110:CT111"/>
    <mergeCell ref="CD108:CO111"/>
    <mergeCell ref="AG105:BP106"/>
    <mergeCell ref="AE108:AM109"/>
    <mergeCell ref="BC115:CC117"/>
    <mergeCell ref="CP118:CT120"/>
    <mergeCell ref="BC118:CC120"/>
    <mergeCell ref="AN115:AS117"/>
    <mergeCell ref="AY118:BB120"/>
    <mergeCell ref="AY115:BB117"/>
    <mergeCell ref="CD115:CO115"/>
    <mergeCell ref="CZ121:DH123"/>
    <mergeCell ref="DI122:DM123"/>
    <mergeCell ref="DI121:DM121"/>
    <mergeCell ref="FN129:FO130"/>
    <mergeCell ref="EK129:FA130"/>
    <mergeCell ref="DC127:DL128"/>
    <mergeCell ref="FB127:FD128"/>
    <mergeCell ref="DM129:EG130"/>
    <mergeCell ref="DM127:EG128"/>
    <mergeCell ref="FB129:FD130"/>
    <mergeCell ref="EH127:EJ128"/>
    <mergeCell ref="EK127:FA128"/>
    <mergeCell ref="FE129:FM130"/>
    <mergeCell ref="FE127:FM128"/>
    <mergeCell ref="DM125:EJ126"/>
    <mergeCell ref="Y130:AB131"/>
    <mergeCell ref="AC130:AE131"/>
    <mergeCell ref="DP134:EJ136"/>
    <mergeCell ref="CR132:CW134"/>
    <mergeCell ref="AN108:AW111"/>
    <mergeCell ref="AE110:AH111"/>
    <mergeCell ref="AI110:AM111"/>
    <mergeCell ref="CD116:CO117"/>
    <mergeCell ref="CU115:CY117"/>
    <mergeCell ref="FE131:FM132"/>
    <mergeCell ref="A112:B114"/>
    <mergeCell ref="AT115:AW115"/>
    <mergeCell ref="AN118:AS120"/>
    <mergeCell ref="V112:AD112"/>
    <mergeCell ref="AE112:AH114"/>
    <mergeCell ref="V116:AD117"/>
    <mergeCell ref="V115:AD115"/>
    <mergeCell ref="AE118:AH120"/>
    <mergeCell ref="DI113:DM114"/>
    <mergeCell ref="CD113:CO114"/>
    <mergeCell ref="CD118:CO118"/>
    <mergeCell ref="DI118:DM118"/>
    <mergeCell ref="CU118:CY120"/>
    <mergeCell ref="CP115:CT117"/>
    <mergeCell ref="CD119:CO120"/>
    <mergeCell ref="DI119:DM120"/>
    <mergeCell ref="A108:B111"/>
    <mergeCell ref="C108:U111"/>
    <mergeCell ref="A115:B117"/>
    <mergeCell ref="A118:B120"/>
    <mergeCell ref="AE115:AH117"/>
    <mergeCell ref="V113:AD114"/>
    <mergeCell ref="FL108:FQ111"/>
    <mergeCell ref="DO108:DT111"/>
    <mergeCell ref="CP112:CT114"/>
    <mergeCell ref="FL112:FO114"/>
    <mergeCell ref="FI112:FK114"/>
    <mergeCell ref="FF112:FH114"/>
    <mergeCell ref="CU112:CY114"/>
    <mergeCell ref="FI110:FK111"/>
    <mergeCell ref="EU108:FE111"/>
    <mergeCell ref="DU112:ET114"/>
    <mergeCell ref="DO118:DT120"/>
    <mergeCell ref="FF108:FK109"/>
    <mergeCell ref="BC112:CC114"/>
    <mergeCell ref="DI112:DM112"/>
    <mergeCell ref="CD112:CO112"/>
    <mergeCell ref="DU108:ET111"/>
    <mergeCell ref="CZ108:DM111"/>
    <mergeCell ref="BC108:CC111"/>
    <mergeCell ref="FP112:FQ112"/>
    <mergeCell ref="FI115:FK117"/>
    <mergeCell ref="FL115:FO117"/>
    <mergeCell ref="FP115:FQ115"/>
    <mergeCell ref="FP116:FQ117"/>
    <mergeCell ref="FP113:FQ114"/>
    <mergeCell ref="FP122:FQ123"/>
    <mergeCell ref="EU121:FE121"/>
    <mergeCell ref="EU122:FE123"/>
    <mergeCell ref="FF121:FH123"/>
    <mergeCell ref="FP118:FQ118"/>
    <mergeCell ref="FP119:FQ120"/>
    <mergeCell ref="FL118:FO120"/>
    <mergeCell ref="FP121:FQ121"/>
    <mergeCell ref="FI121:FK123"/>
    <mergeCell ref="FI118:FK120"/>
    <mergeCell ref="EU116:FE117"/>
    <mergeCell ref="EU118:FE118"/>
    <mergeCell ref="EU119:FE120"/>
    <mergeCell ref="EK131:FA132"/>
    <mergeCell ref="H130:L131"/>
    <mergeCell ref="FF110:FH111"/>
    <mergeCell ref="EU112:FE112"/>
    <mergeCell ref="EU113:FE114"/>
    <mergeCell ref="DI115:DM115"/>
    <mergeCell ref="DO112:DT114"/>
    <mergeCell ref="DO121:DT123"/>
    <mergeCell ref="FF118:FH120"/>
    <mergeCell ref="EK125:FD126"/>
    <mergeCell ref="DU121:ET123"/>
    <mergeCell ref="CZ115:DH117"/>
    <mergeCell ref="FF115:FH117"/>
    <mergeCell ref="EH131:EJ132"/>
    <mergeCell ref="FE125:FO126"/>
    <mergeCell ref="DU115:ET117"/>
    <mergeCell ref="DU118:ET120"/>
    <mergeCell ref="FL121:FO123"/>
    <mergeCell ref="FB131:FD132"/>
    <mergeCell ref="EU115:FE115"/>
    <mergeCell ref="DC131:DL132"/>
    <mergeCell ref="FN127:FO128"/>
    <mergeCell ref="AY112:BB114"/>
    <mergeCell ref="EH129:EJ130"/>
    <mergeCell ref="CZ112:DH114"/>
    <mergeCell ref="DO115:DT117"/>
    <mergeCell ref="DI116:DM117"/>
    <mergeCell ref="CZ118:DH120"/>
    <mergeCell ref="BQ103:BX104"/>
    <mergeCell ref="DC129:DL130"/>
    <mergeCell ref="M130:P131"/>
    <mergeCell ref="Q130:T131"/>
    <mergeCell ref="U130:X131"/>
    <mergeCell ref="AG103:BP104"/>
    <mergeCell ref="AT119:AW120"/>
    <mergeCell ref="AT116:AW117"/>
    <mergeCell ref="AT113:AW114"/>
    <mergeCell ref="AI112:AM114"/>
    <mergeCell ref="C112:U114"/>
    <mergeCell ref="AT112:AW112"/>
    <mergeCell ref="C101:AF104"/>
    <mergeCell ref="AY108:BB111"/>
    <mergeCell ref="AN112:AS114"/>
    <mergeCell ref="FO1:FP1"/>
    <mergeCell ref="FH1:FN1"/>
    <mergeCell ref="DU101:FD104"/>
    <mergeCell ref="DU105:FD106"/>
    <mergeCell ref="EI11:EM13"/>
    <mergeCell ref="DU18:FD21"/>
    <mergeCell ref="DU22:FD22"/>
    <mergeCell ref="DU93:FD94"/>
    <mergeCell ref="DU89:FD90"/>
    <mergeCell ref="DU29:FD30"/>
    <mergeCell ref="DS3:FW5"/>
    <mergeCell ref="DS6:FW8"/>
    <mergeCell ref="FI16:FL16"/>
    <mergeCell ref="FM16:FT16"/>
    <mergeCell ref="DS11:DX13"/>
    <mergeCell ref="DY11:EC13"/>
    <mergeCell ref="EI9:EW10"/>
    <mergeCell ref="EN11:ER13"/>
    <mergeCell ref="ES11:EW13"/>
    <mergeCell ref="CY9:EH10"/>
    <mergeCell ref="DK105:DT106"/>
    <mergeCell ref="DA101:DJ102"/>
    <mergeCell ref="DK101:DT102"/>
    <mergeCell ref="BY83:CZ84"/>
    <mergeCell ref="R3:W5"/>
    <mergeCell ref="X3:Z5"/>
    <mergeCell ref="C13:M14"/>
    <mergeCell ref="G18:AB21"/>
    <mergeCell ref="C15:BX15"/>
    <mergeCell ref="AC47:AF48"/>
    <mergeCell ref="N8:BX9"/>
    <mergeCell ref="BQ27:BX28"/>
    <mergeCell ref="BQ89:BX90"/>
    <mergeCell ref="BQ83:BX84"/>
    <mergeCell ref="AC31:AF32"/>
    <mergeCell ref="AC67:AF68"/>
    <mergeCell ref="AG71:BP72"/>
    <mergeCell ref="AC49:AF50"/>
    <mergeCell ref="AG63:BP64"/>
    <mergeCell ref="AG75:BP76"/>
    <mergeCell ref="AG37:BP38"/>
    <mergeCell ref="AG31:BP32"/>
    <mergeCell ref="AC45:AF46"/>
    <mergeCell ref="AC37:AF38"/>
    <mergeCell ref="BQ71:BX72"/>
    <mergeCell ref="AG83:BP84"/>
    <mergeCell ref="AG81:BP82"/>
    <mergeCell ref="AG77:BP78"/>
  </mergeCells>
  <phoneticPr fontId="1"/>
  <dataValidations disablePrompts="1" count="1">
    <dataValidation type="whole" allowBlank="1" showInputMessage="1" showErrorMessage="1" sqref="FK26:FO28" xr:uid="{AE1AE3A5-1586-4BF3-9AB8-8FD451287F44}">
      <formula1>0</formula1>
      <formula2>999</formula2>
    </dataValidation>
  </dataValidations>
  <pageMargins left="0.39370078740157483" right="0" top="0.59055118110236227" bottom="0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2666E-7EBF-45C0-B42C-99E23D3013B3}">
  <sheetPr codeName="Sheet7"/>
  <dimension ref="A1:K10"/>
  <sheetViews>
    <sheetView workbookViewId="0"/>
  </sheetViews>
  <sheetFormatPr defaultRowHeight="13.2" x14ac:dyDescent="0.2"/>
  <cols>
    <col min="3" max="3" width="5.21875" bestFit="1" customWidth="1"/>
    <col min="4" max="4" width="12.44140625" bestFit="1" customWidth="1"/>
    <col min="5" max="5" width="12.6640625" bestFit="1" customWidth="1"/>
    <col min="6" max="6" width="12.44140625" bestFit="1" customWidth="1"/>
    <col min="7" max="7" width="12.21875" bestFit="1" customWidth="1"/>
    <col min="8" max="8" width="10.33203125" bestFit="1" customWidth="1"/>
    <col min="9" max="9" width="10.44140625" bestFit="1" customWidth="1"/>
    <col min="10" max="10" width="10.33203125" bestFit="1" customWidth="1"/>
    <col min="11" max="11" width="10.109375" bestFit="1" customWidth="1"/>
  </cols>
  <sheetData>
    <row r="1" spans="1:11" x14ac:dyDescent="0.2">
      <c r="A1" s="26" t="s">
        <v>101</v>
      </c>
      <c r="B1" s="26" t="s">
        <v>102</v>
      </c>
      <c r="C1" s="26" t="s">
        <v>103</v>
      </c>
      <c r="D1" s="26" t="s">
        <v>104</v>
      </c>
      <c r="E1" s="26" t="s">
        <v>99</v>
      </c>
      <c r="F1" s="26" t="s">
        <v>100</v>
      </c>
      <c r="G1" s="26" t="s">
        <v>105</v>
      </c>
      <c r="H1" s="26" t="s">
        <v>106</v>
      </c>
      <c r="I1" s="26" t="s">
        <v>97</v>
      </c>
      <c r="J1" s="26" t="s">
        <v>98</v>
      </c>
      <c r="K1" s="26" t="s">
        <v>107</v>
      </c>
    </row>
    <row r="2" spans="1:11" x14ac:dyDescent="0.2">
      <c r="A2">
        <v>2025</v>
      </c>
      <c r="B2" t="s">
        <v>38</v>
      </c>
      <c r="C2" t="s">
        <v>108</v>
      </c>
      <c r="D2">
        <v>89</v>
      </c>
      <c r="E2">
        <v>79</v>
      </c>
      <c r="F2">
        <v>62</v>
      </c>
      <c r="G2">
        <v>34</v>
      </c>
      <c r="H2">
        <v>18</v>
      </c>
      <c r="I2">
        <v>19</v>
      </c>
      <c r="J2">
        <v>19</v>
      </c>
      <c r="K2">
        <v>19</v>
      </c>
    </row>
    <row r="3" spans="1:11" x14ac:dyDescent="0.2">
      <c r="A3">
        <v>2025</v>
      </c>
      <c r="B3" t="s">
        <v>48</v>
      </c>
      <c r="C3" t="s">
        <v>108</v>
      </c>
      <c r="D3">
        <v>16</v>
      </c>
      <c r="E3">
        <v>11</v>
      </c>
      <c r="F3">
        <v>11</v>
      </c>
      <c r="G3">
        <v>11</v>
      </c>
      <c r="H3">
        <v>20</v>
      </c>
      <c r="I3">
        <v>20</v>
      </c>
      <c r="J3">
        <v>19</v>
      </c>
      <c r="K3">
        <v>19</v>
      </c>
    </row>
    <row r="4" spans="1:11" x14ac:dyDescent="0.2">
      <c r="A4">
        <v>2025</v>
      </c>
      <c r="B4" t="s">
        <v>51</v>
      </c>
      <c r="C4" t="s">
        <v>108</v>
      </c>
      <c r="D4">
        <v>10</v>
      </c>
      <c r="E4">
        <v>9</v>
      </c>
      <c r="F4">
        <v>9</v>
      </c>
      <c r="G4">
        <v>9</v>
      </c>
      <c r="H4">
        <v>18</v>
      </c>
      <c r="I4">
        <v>18</v>
      </c>
      <c r="J4">
        <v>17</v>
      </c>
      <c r="K4">
        <v>17</v>
      </c>
    </row>
    <row r="5" spans="1:11" x14ac:dyDescent="0.2">
      <c r="A5">
        <v>2025</v>
      </c>
      <c r="B5" t="s">
        <v>53</v>
      </c>
      <c r="C5" t="s">
        <v>108</v>
      </c>
      <c r="D5">
        <v>17</v>
      </c>
      <c r="E5">
        <v>9.5</v>
      </c>
      <c r="F5">
        <v>9</v>
      </c>
      <c r="G5">
        <v>9</v>
      </c>
      <c r="H5">
        <v>23</v>
      </c>
      <c r="I5">
        <v>25</v>
      </c>
      <c r="J5">
        <v>24</v>
      </c>
      <c r="K5">
        <v>19</v>
      </c>
    </row>
    <row r="6" spans="1:11" x14ac:dyDescent="0.2">
      <c r="A6">
        <v>2025</v>
      </c>
      <c r="B6" t="s">
        <v>58</v>
      </c>
      <c r="C6" t="s">
        <v>108</v>
      </c>
      <c r="D6">
        <v>13</v>
      </c>
      <c r="E6">
        <v>11</v>
      </c>
      <c r="F6">
        <v>9.5</v>
      </c>
      <c r="G6">
        <v>9.5</v>
      </c>
      <c r="H6">
        <v>21</v>
      </c>
      <c r="I6">
        <v>23</v>
      </c>
      <c r="J6">
        <v>23</v>
      </c>
      <c r="K6">
        <v>23</v>
      </c>
    </row>
    <row r="7" spans="1:11" x14ac:dyDescent="0.2">
      <c r="A7">
        <v>2025</v>
      </c>
      <c r="B7" t="s">
        <v>61</v>
      </c>
      <c r="C7" t="s">
        <v>108</v>
      </c>
      <c r="D7">
        <v>15</v>
      </c>
      <c r="E7">
        <v>15</v>
      </c>
      <c r="F7">
        <v>12</v>
      </c>
      <c r="G7">
        <v>12</v>
      </c>
      <c r="H7">
        <v>22</v>
      </c>
      <c r="I7">
        <v>23</v>
      </c>
      <c r="J7">
        <v>23</v>
      </c>
      <c r="K7">
        <v>23</v>
      </c>
    </row>
    <row r="8" spans="1:11" x14ac:dyDescent="0.2">
      <c r="A8">
        <v>2025</v>
      </c>
      <c r="B8" t="s">
        <v>64</v>
      </c>
      <c r="C8" t="s">
        <v>109</v>
      </c>
      <c r="D8">
        <v>7.5</v>
      </c>
      <c r="E8">
        <v>6.5</v>
      </c>
      <c r="F8">
        <v>6.5</v>
      </c>
      <c r="G8">
        <v>6</v>
      </c>
      <c r="H8">
        <v>38</v>
      </c>
      <c r="I8">
        <v>40</v>
      </c>
      <c r="J8">
        <v>38</v>
      </c>
      <c r="K8">
        <v>38</v>
      </c>
    </row>
    <row r="9" spans="1:11" x14ac:dyDescent="0.2">
      <c r="A9">
        <v>2025</v>
      </c>
      <c r="B9" t="s">
        <v>64</v>
      </c>
      <c r="C9" t="s">
        <v>110</v>
      </c>
      <c r="D9">
        <v>7.5</v>
      </c>
      <c r="E9">
        <v>6.5</v>
      </c>
      <c r="F9">
        <v>6.5</v>
      </c>
      <c r="G9">
        <v>6</v>
      </c>
      <c r="H9">
        <v>21</v>
      </c>
      <c r="I9">
        <v>22</v>
      </c>
      <c r="J9">
        <v>21</v>
      </c>
      <c r="K9">
        <v>21</v>
      </c>
    </row>
    <row r="10" spans="1:11" x14ac:dyDescent="0.2">
      <c r="A10">
        <v>2025</v>
      </c>
      <c r="B10" t="s">
        <v>70</v>
      </c>
      <c r="C10" t="s">
        <v>108</v>
      </c>
      <c r="D10">
        <v>19</v>
      </c>
      <c r="E10">
        <v>17</v>
      </c>
      <c r="F10">
        <v>15</v>
      </c>
      <c r="G10">
        <v>15</v>
      </c>
      <c r="H10">
        <v>23</v>
      </c>
      <c r="I10">
        <v>24</v>
      </c>
      <c r="J10">
        <v>24</v>
      </c>
      <c r="K10">
        <v>23</v>
      </c>
    </row>
  </sheetData>
  <phoneticPr fontId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3430-6850-4687-9B74-AADA4CFC97D1}">
  <sheetPr codeName="Sheet8"/>
  <dimension ref="A1:BY105"/>
  <sheetViews>
    <sheetView workbookViewId="0"/>
  </sheetViews>
  <sheetFormatPr defaultRowHeight="13.2" x14ac:dyDescent="0.2"/>
  <cols>
    <col min="3" max="3" width="34.88671875" bestFit="1" customWidth="1"/>
    <col min="4" max="4" width="13" bestFit="1" customWidth="1"/>
    <col min="5" max="5" width="15.109375" bestFit="1" customWidth="1"/>
    <col min="6" max="6" width="7.109375" bestFit="1" customWidth="1"/>
    <col min="77" max="77" width="2.44140625" bestFit="1" customWidth="1"/>
  </cols>
  <sheetData>
    <row r="1" spans="1:6" x14ac:dyDescent="0.2">
      <c r="A1" s="26" t="s">
        <v>101</v>
      </c>
      <c r="B1" s="26" t="s">
        <v>111</v>
      </c>
      <c r="C1" s="26" t="s">
        <v>112</v>
      </c>
      <c r="D1" s="26" t="s">
        <v>113</v>
      </c>
      <c r="E1" s="26" t="s">
        <v>114</v>
      </c>
      <c r="F1" s="26" t="s">
        <v>115</v>
      </c>
    </row>
    <row r="2" spans="1:6" x14ac:dyDescent="0.2">
      <c r="A2">
        <v>2025</v>
      </c>
      <c r="B2" t="s">
        <v>116</v>
      </c>
      <c r="C2" t="s">
        <v>127</v>
      </c>
      <c r="D2" t="s">
        <v>128</v>
      </c>
      <c r="E2">
        <v>20090401</v>
      </c>
      <c r="F2" s="26" t="s">
        <v>109</v>
      </c>
    </row>
    <row r="3" spans="1:6" x14ac:dyDescent="0.2">
      <c r="A3">
        <v>2025</v>
      </c>
      <c r="B3" t="s">
        <v>117</v>
      </c>
      <c r="C3" t="s">
        <v>129</v>
      </c>
      <c r="D3" t="s">
        <v>130</v>
      </c>
      <c r="E3">
        <v>20120401</v>
      </c>
      <c r="F3" s="26" t="s">
        <v>109</v>
      </c>
    </row>
    <row r="4" spans="1:6" x14ac:dyDescent="0.2">
      <c r="A4">
        <v>2025</v>
      </c>
      <c r="B4" t="s">
        <v>118</v>
      </c>
      <c r="C4" t="s">
        <v>131</v>
      </c>
      <c r="D4" t="s">
        <v>130</v>
      </c>
      <c r="E4">
        <v>20150401</v>
      </c>
      <c r="F4" s="26" t="s">
        <v>109</v>
      </c>
    </row>
    <row r="5" spans="1:6" x14ac:dyDescent="0.2">
      <c r="A5">
        <v>2025</v>
      </c>
      <c r="B5" t="s">
        <v>119</v>
      </c>
      <c r="C5" t="s">
        <v>132</v>
      </c>
      <c r="D5" t="s">
        <v>130</v>
      </c>
      <c r="E5">
        <v>20180401</v>
      </c>
      <c r="F5" s="26" t="s">
        <v>109</v>
      </c>
    </row>
    <row r="6" spans="1:6" x14ac:dyDescent="0.2">
      <c r="A6">
        <v>2025</v>
      </c>
      <c r="B6" t="s">
        <v>120</v>
      </c>
      <c r="C6" t="s">
        <v>133</v>
      </c>
      <c r="D6" t="s">
        <v>130</v>
      </c>
      <c r="E6">
        <v>20240401</v>
      </c>
      <c r="F6" s="26" t="s">
        <v>109</v>
      </c>
    </row>
    <row r="8" spans="1:6" ht="13.8" thickBot="1" x14ac:dyDescent="0.25"/>
    <row r="9" spans="1:6" ht="14.4" thickTop="1" thickBot="1" x14ac:dyDescent="0.25">
      <c r="F9" s="28"/>
    </row>
    <row r="10" spans="1:6" ht="13.8" thickTop="1" x14ac:dyDescent="0.2"/>
    <row r="105" spans="77:77" x14ac:dyDescent="0.2">
      <c r="BY105">
        <f>SUM(BY29,BY37,BY45,BY53,BY61,BY69,BY77,BY85,BY93)</f>
        <v>0</v>
      </c>
    </row>
  </sheetData>
  <phoneticPr fontId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5575-CC5E-44DC-836C-40807123B849}">
  <sheetPr codeName="Sheet9"/>
  <dimension ref="A1:B2"/>
  <sheetViews>
    <sheetView workbookViewId="0"/>
  </sheetViews>
  <sheetFormatPr defaultRowHeight="13.2" x14ac:dyDescent="0.2"/>
  <cols>
    <col min="2" max="2" width="22" bestFit="1" customWidth="1"/>
  </cols>
  <sheetData>
    <row r="1" spans="1:2" x14ac:dyDescent="0.2">
      <c r="A1" s="26" t="s">
        <v>101</v>
      </c>
      <c r="B1" s="26" t="s">
        <v>121</v>
      </c>
    </row>
    <row r="2" spans="1:2" x14ac:dyDescent="0.2">
      <c r="A2" s="26">
        <v>2014</v>
      </c>
      <c r="B2" s="26">
        <v>0.02</v>
      </c>
    </row>
  </sheetData>
  <phoneticPr fontId="1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F0E936B99E884CA26A43FA2DE15292" ma:contentTypeVersion="1" ma:contentTypeDescription="新しいドキュメントを作成します。" ma:contentTypeScope="" ma:versionID="062cea869b07d3a3325e9a6df057e73a">
  <xsd:schema xmlns:xsd="http://www.w3.org/2001/XMLSchema" xmlns:xs="http://www.w3.org/2001/XMLSchema" xmlns:p="http://schemas.microsoft.com/office/2006/metadata/properties" xmlns:ns2="1f80570b-921c-4f4d-b36a-d1e87defc2ad" targetNamespace="http://schemas.microsoft.com/office/2006/metadata/properties" ma:root="true" ma:fieldsID="80ac1215f929a768cd07b66c4a80c186" ns2:_="">
    <xsd:import namespace="1f80570b-921c-4f4d-b36a-d1e87defc2a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0570b-921c-4f4d-b36a-d1e87defc2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E5A71-31A1-46DA-B427-3882A28985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1AB293-6AB5-4AC1-B64E-D5697E6963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D1599-AB6B-483B-93D7-FE6A857ED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80570b-921c-4f4d-b36a-d1e87defc2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総括表・請負金額 </vt:lpstr>
      <vt:lpstr>Q料率_業種一括有期・建設</vt:lpstr>
      <vt:lpstr>Q料率_業種率改定履歴</vt:lpstr>
      <vt:lpstr>Q料率_拠出金</vt:lpstr>
      <vt:lpstr>Q料率_拠出金</vt:lpstr>
      <vt:lpstr>Q料率_業種一括有期・建設</vt:lpstr>
      <vt:lpstr>Q料率_業種率改定履歴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真弓 島津</cp:lastModifiedBy>
  <cp:lastPrinted>2010-03-25T07:31:46Z</cp:lastPrinted>
  <dcterms:created xsi:type="dcterms:W3CDTF">1997-01-08T22:48:59Z</dcterms:created>
  <dcterms:modified xsi:type="dcterms:W3CDTF">2026-04-15T02:10:44Z</dcterms:modified>
</cp:coreProperties>
</file>